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390" windowHeight="9315" activeTab="1"/>
  </bookViews>
  <sheets>
    <sheet name="Input Results" sheetId="1" r:id="rId1"/>
    <sheet name="Standings" sheetId="2" r:id="rId2"/>
    <sheet name="Master Table" sheetId="3" state="hidden" r:id="rId3"/>
    <sheet name="2003" sheetId="4" r:id="rId4"/>
    <sheet name="2002" sheetId="5" r:id="rId5"/>
    <sheet name="2001" sheetId="6" r:id="rId6"/>
    <sheet name="Semis &amp; Finals" sheetId="7" r:id="rId7"/>
    <sheet name="NZ" sheetId="8" r:id="rId8"/>
    <sheet name="Aus" sheetId="9" r:id="rId9"/>
    <sheet name="SA" sheetId="10" r:id="rId10"/>
  </sheets>
  <definedNames>
    <definedName name="_xlnm.Print_Area" localSheetId="0">'Input Results'!$A$7:$E$83</definedName>
    <definedName name="_xlnm.Print_Area" localSheetId="1">'Standings'!$B$5:$P$34</definedName>
    <definedName name="_xlnm.Print_Titles" localSheetId="0">'Input Results'!$1:$4</definedName>
  </definedNames>
  <calcPr fullCalcOnLoad="1"/>
</workbook>
</file>

<file path=xl/sharedStrings.xml><?xml version="1.0" encoding="utf-8"?>
<sst xmlns="http://schemas.openxmlformats.org/spreadsheetml/2006/main" count="734" uniqueCount="301">
  <si>
    <t>Team</t>
  </si>
  <si>
    <t>Played</t>
  </si>
  <si>
    <t>Won</t>
  </si>
  <si>
    <t>Lost</t>
  </si>
  <si>
    <t>Drawn</t>
  </si>
  <si>
    <t>Bonus Pts</t>
  </si>
  <si>
    <t>Points</t>
  </si>
  <si>
    <t>Date</t>
  </si>
  <si>
    <t>Teams</t>
  </si>
  <si>
    <t>Result</t>
  </si>
  <si>
    <t>Venue</t>
  </si>
  <si>
    <t>Durban</t>
  </si>
  <si>
    <t>Brisbane</t>
  </si>
  <si>
    <t>Sharks</t>
  </si>
  <si>
    <t>Cats</t>
  </si>
  <si>
    <t>Cape Town</t>
  </si>
  <si>
    <t>W</t>
  </si>
  <si>
    <t>L</t>
  </si>
  <si>
    <t>For</t>
  </si>
  <si>
    <t>Against</t>
  </si>
  <si>
    <t>Brumbies</t>
  </si>
  <si>
    <t>Canberra</t>
  </si>
  <si>
    <t>Dunedin</t>
  </si>
  <si>
    <t>Stormers</t>
  </si>
  <si>
    <t>Pretoria</t>
  </si>
  <si>
    <t>Sydney</t>
  </si>
  <si>
    <t>Christchurch</t>
  </si>
  <si>
    <t>Hurricanes</t>
  </si>
  <si>
    <t>34 - 23</t>
  </si>
  <si>
    <t>Semifinals</t>
  </si>
  <si>
    <t>Finals</t>
  </si>
  <si>
    <t>2002 Rugby Super 12</t>
  </si>
  <si>
    <t>Hamilton</t>
  </si>
  <si>
    <t>Crusaders vs Highlanders</t>
  </si>
  <si>
    <t>Stormers vs Highlanders</t>
  </si>
  <si>
    <t>Blues vs Highlanders</t>
  </si>
  <si>
    <t>Sharks vs Cats</t>
  </si>
  <si>
    <t>Brumbies vs Cats</t>
  </si>
  <si>
    <t>Brumbies vs Sharks</t>
  </si>
  <si>
    <t>Crusaders vs Brumbies</t>
  </si>
  <si>
    <t>Brumbies vs Hurricanes</t>
  </si>
  <si>
    <t>Waratahs vs Brumbies</t>
  </si>
  <si>
    <t>Brumbies vs Reds</t>
  </si>
  <si>
    <t>Reds vs Crusaders</t>
  </si>
  <si>
    <t>Tries</t>
  </si>
  <si>
    <t>xx - xx</t>
  </si>
  <si>
    <t>x - x</t>
  </si>
  <si>
    <t>Bonus</t>
  </si>
  <si>
    <t>D</t>
  </si>
  <si>
    <t>Table</t>
  </si>
  <si>
    <t>Highlanders</t>
  </si>
  <si>
    <t>Chiefs</t>
  </si>
  <si>
    <t>Crusaders</t>
  </si>
  <si>
    <t>Blues</t>
  </si>
  <si>
    <t>Reds</t>
  </si>
  <si>
    <t>Waratahs</t>
  </si>
  <si>
    <t>Bulls</t>
  </si>
  <si>
    <t>P</t>
  </si>
  <si>
    <t>Pts Diff</t>
  </si>
  <si>
    <t>H</t>
  </si>
  <si>
    <t>A</t>
  </si>
  <si>
    <t>HW</t>
  </si>
  <si>
    <t>Remaining</t>
  </si>
  <si>
    <t>HL</t>
  </si>
  <si>
    <t>Remain H</t>
  </si>
  <si>
    <t>H Wins</t>
  </si>
  <si>
    <t>H Losses</t>
  </si>
  <si>
    <t>Home Games</t>
  </si>
  <si>
    <t>Remain</t>
  </si>
  <si>
    <t>31 - 13</t>
  </si>
  <si>
    <t>13 - 20</t>
  </si>
  <si>
    <t>2001 Rugby Super 12</t>
  </si>
  <si>
    <t>Rugby Super 12 Semis and Finals</t>
  </si>
  <si>
    <t>Year</t>
  </si>
  <si>
    <t>Game</t>
  </si>
  <si>
    <t>Final</t>
  </si>
  <si>
    <t>Blues vs Natal</t>
  </si>
  <si>
    <t>Reds vs Natal</t>
  </si>
  <si>
    <t>Blue vs Bulls</t>
  </si>
  <si>
    <t>25 - 43</t>
  </si>
  <si>
    <t>48 - 11</t>
  </si>
  <si>
    <t>45 - 21</t>
  </si>
  <si>
    <t>55 -36</t>
  </si>
  <si>
    <t>33 - 20</t>
  </si>
  <si>
    <t>Blues vs Brumbies</t>
  </si>
  <si>
    <t>23 - 7</t>
  </si>
  <si>
    <t>37 - 31</t>
  </si>
  <si>
    <t>Crusaders vs Sharks</t>
  </si>
  <si>
    <t>36 - 32</t>
  </si>
  <si>
    <t>Blues vs Crusaders</t>
  </si>
  <si>
    <t>22 - 28</t>
  </si>
  <si>
    <t>18 - 33</t>
  </si>
  <si>
    <t>Highlanders vs Crusaders</t>
  </si>
  <si>
    <t>19 - 24</t>
  </si>
  <si>
    <t>37 - 15</t>
  </si>
  <si>
    <t>28 - 5</t>
  </si>
  <si>
    <t>Brumbies vs Crusaders</t>
  </si>
  <si>
    <t>19 - 20</t>
  </si>
  <si>
    <t>30 - 6</t>
  </si>
  <si>
    <t>30 - 12</t>
  </si>
  <si>
    <t>36 - 6</t>
  </si>
  <si>
    <t>Winner</t>
  </si>
  <si>
    <t>Country Reps</t>
  </si>
  <si>
    <t>NZ</t>
  </si>
  <si>
    <t>Aus</t>
  </si>
  <si>
    <t>SA</t>
  </si>
  <si>
    <t>Total</t>
  </si>
  <si>
    <t>10 - 51</t>
  </si>
  <si>
    <t>Invercargill</t>
  </si>
  <si>
    <t>Albany,NZ</t>
  </si>
  <si>
    <t>Crusaders vs Hurricanes</t>
  </si>
  <si>
    <t>2003 Rugby Super 12</t>
  </si>
  <si>
    <t>Playoffs</t>
  </si>
  <si>
    <t>Home Team</t>
  </si>
  <si>
    <t>Away Team</t>
  </si>
  <si>
    <t>Semi-Final</t>
  </si>
  <si>
    <t>Pool Standings</t>
  </si>
  <si>
    <t>Input format (space between scores and dash):</t>
  </si>
  <si>
    <t>5 - 3</t>
  </si>
  <si>
    <t>1 - 1</t>
  </si>
  <si>
    <t>New Zealand</t>
  </si>
  <si>
    <t>City</t>
  </si>
  <si>
    <t>Stadium</t>
  </si>
  <si>
    <t>Shield</t>
  </si>
  <si>
    <t>Coach</t>
  </si>
  <si>
    <t>Auckland Blues</t>
  </si>
  <si>
    <t>Auckland &amp;
North Shore City</t>
  </si>
  <si>
    <t>Eden Park &amp; 
North Harbour Stadium</t>
  </si>
  <si>
    <t>Peter Sloane</t>
  </si>
  <si>
    <t>Canterbury Crusaders</t>
  </si>
  <si>
    <t>Jade Stadium</t>
  </si>
  <si>
    <t>Robbie Deans</t>
  </si>
  <si>
    <t>Otago Highlanders</t>
  </si>
  <si>
    <t>Carisbrook</t>
  </si>
  <si>
    <t xml:space="preserve">Laurie Mains </t>
  </si>
  <si>
    <t>Waikato Chiefs</t>
  </si>
  <si>
    <t>Hamilton &amp;
Pukekohe &amp;
Rotorua</t>
  </si>
  <si>
    <t>Rugby Park &amp;
Lion Red Steeler Stadium &amp;
International Stadium</t>
  </si>
  <si>
    <t>Kevin Greene</t>
  </si>
  <si>
    <t>Wellington Hurricanes</t>
  </si>
  <si>
    <t>Wellington &amp;
Palmerton North &amp;
New Plymouth</t>
  </si>
  <si>
    <t>Westpac Trust Stadium &amp;
Showgrounds Oval &amp;
Rugby Park</t>
  </si>
  <si>
    <t>Australia</t>
  </si>
  <si>
    <t>ACT Brumbies</t>
  </si>
  <si>
    <t>Bruce, ACT</t>
  </si>
  <si>
    <t>Bruce Stadium</t>
  </si>
  <si>
    <t>Dave Nucifora</t>
  </si>
  <si>
    <t>NSW Waratahs</t>
  </si>
  <si>
    <t>S. Footbal Stadium</t>
  </si>
  <si>
    <t xml:space="preserve">Bob Dwyer </t>
  </si>
  <si>
    <t>Queensland Reds</t>
  </si>
  <si>
    <t>Herston</t>
  </si>
  <si>
    <t>Ballymore Ovall</t>
  </si>
  <si>
    <t>Mark McBain</t>
  </si>
  <si>
    <t>South Africa</t>
  </si>
  <si>
    <t>Johannesburg &amp;
Bloemfontein</t>
  </si>
  <si>
    <t>Ellis Park 
Free State Stadium</t>
  </si>
  <si>
    <t>Frans Ludeke</t>
  </si>
  <si>
    <t>Natal Sharks</t>
  </si>
  <si>
    <t>Asba Stadium</t>
  </si>
  <si>
    <t>Rudolf Straeuli</t>
  </si>
  <si>
    <t>Northern Bulls</t>
  </si>
  <si>
    <t>Pretoria &amp;
Witbank</t>
  </si>
  <si>
    <t>Loftus &amp;
Jan van Riebeeck Stadium</t>
  </si>
  <si>
    <t xml:space="preserve">Heyneke Meyer </t>
  </si>
  <si>
    <t>Western Stormers</t>
  </si>
  <si>
    <t>Newlands</t>
  </si>
  <si>
    <t>Norwich Park / Newlands</t>
  </si>
  <si>
    <t xml:space="preserve">Gert Smal </t>
  </si>
  <si>
    <t>2 - 3</t>
  </si>
  <si>
    <t>5 - 1</t>
  </si>
  <si>
    <t>2 - 2</t>
  </si>
  <si>
    <t>1 - 4</t>
  </si>
  <si>
    <t>42 - 21</t>
  </si>
  <si>
    <t>39 - 16</t>
  </si>
  <si>
    <t>21 - 17</t>
  </si>
  <si>
    <t>2004 Rugby Super 12</t>
  </si>
  <si>
    <t>Cats vs Stormers</t>
  </si>
  <si>
    <t xml:space="preserve">Johannesburg </t>
  </si>
  <si>
    <t>Highlanders vs Reds</t>
  </si>
  <si>
    <t>Crusaders vs Waratahs</t>
  </si>
  <si>
    <t>Chiefs vs Hurricanes</t>
  </si>
  <si>
    <t>Bulls vs Sharks</t>
  </si>
  <si>
    <t>Brumbies vs Blues</t>
  </si>
  <si>
    <t xml:space="preserve">Canberra </t>
  </si>
  <si>
    <t>Crusaders vs Blues</t>
  </si>
  <si>
    <t>Waratahs vs Sharks</t>
  </si>
  <si>
    <t xml:space="preserve">Sydney </t>
  </si>
  <si>
    <t>Reds vs Chiefs</t>
  </si>
  <si>
    <t xml:space="preserve">Brisbane </t>
  </si>
  <si>
    <t>Bulls vs Hurricanes</t>
  </si>
  <si>
    <t>Blues vs Chiefs</t>
  </si>
  <si>
    <t xml:space="preserve">Auckland </t>
  </si>
  <si>
    <t>Waratahs vs Cats</t>
  </si>
  <si>
    <t>Bulls vs Highlanders</t>
  </si>
  <si>
    <t>Stormers vs Hurricanes</t>
  </si>
  <si>
    <t>Highlanders vs Sharks</t>
  </si>
  <si>
    <t xml:space="preserve">Dunedin </t>
  </si>
  <si>
    <t>Hurricanes vs Cats</t>
  </si>
  <si>
    <t xml:space="preserve">Wellington </t>
  </si>
  <si>
    <t>Reds vs Blues</t>
  </si>
  <si>
    <t>Bulls vs Brumbies</t>
  </si>
  <si>
    <t>Stormers vs Waratahs</t>
  </si>
  <si>
    <t>Hurricanes vs Sharks</t>
  </si>
  <si>
    <t xml:space="preserve">New Plymouth </t>
  </si>
  <si>
    <t>Bulls vs Waratahs</t>
  </si>
  <si>
    <t>Highlanders vs Cats</t>
  </si>
  <si>
    <t>Chiefs vs Crusaders</t>
  </si>
  <si>
    <t>Stormers vs Brumbies</t>
  </si>
  <si>
    <t>Hurricanes vs Blues</t>
  </si>
  <si>
    <t>Chiefs vs Waratahs</t>
  </si>
  <si>
    <t>Stormers vs Bulls</t>
  </si>
  <si>
    <t>Highlanders vs Chiefs</t>
  </si>
  <si>
    <t>Hurricanes vs Reds</t>
  </si>
  <si>
    <t xml:space="preserve">Durban </t>
  </si>
  <si>
    <t>Blues vs Waratahs</t>
  </si>
  <si>
    <t>Blues vs Bulls</t>
  </si>
  <si>
    <t>Brumbies vs Highlanders</t>
  </si>
  <si>
    <t>Reds vs Stormers</t>
  </si>
  <si>
    <t>Sharks vs Crusaders</t>
  </si>
  <si>
    <t>Cats vs Chiefs</t>
  </si>
  <si>
    <t>Blues vs Stormers</t>
  </si>
  <si>
    <t>Reds vs Bulls</t>
  </si>
  <si>
    <t>Sharks vs Chiefs</t>
  </si>
  <si>
    <t>Waratahs vs Hurricanes</t>
  </si>
  <si>
    <t>Cats vs Crusaders</t>
  </si>
  <si>
    <t>Chiefs vs Stormers</t>
  </si>
  <si>
    <t>Crusaders vs Bulls</t>
  </si>
  <si>
    <t>Highlanders vs Hurricanes</t>
  </si>
  <si>
    <t>Sharks vs Reds</t>
  </si>
  <si>
    <t>Cats vs Blues</t>
  </si>
  <si>
    <t>Chiefs vs Bulls</t>
  </si>
  <si>
    <t>Sharks vs Blues</t>
  </si>
  <si>
    <t>Crusaders vs Stormers</t>
  </si>
  <si>
    <t>Waratahs vs Highlanders</t>
  </si>
  <si>
    <t>Cats vs Reds</t>
  </si>
  <si>
    <t xml:space="preserve">Bloemfontein </t>
  </si>
  <si>
    <t>Hurricanes vs Crusaders</t>
  </si>
  <si>
    <t>Chiefs vs Brumbies</t>
  </si>
  <si>
    <t>Reds vs Waratahs</t>
  </si>
  <si>
    <t>Bulls vs Cats</t>
  </si>
  <si>
    <t>Sharks vs Stormers</t>
  </si>
  <si>
    <t>23 - 28</t>
  </si>
  <si>
    <t>39 - 8</t>
  </si>
  <si>
    <t>19 - 43</t>
  </si>
  <si>
    <t>19 - 7</t>
  </si>
  <si>
    <t>18 - 23</t>
  </si>
  <si>
    <t>44 - 27</t>
  </si>
  <si>
    <r>
      <t xml:space="preserve">Enter results on "Input Results" sheet, then hit the "Update" button below.  </t>
    </r>
    <r>
      <rPr>
        <b/>
        <sz val="10"/>
        <rFont val="Arial"/>
        <family val="2"/>
      </rPr>
      <t>Do not edit anything on this page.</t>
    </r>
  </si>
  <si>
    <t>v 1.8</t>
  </si>
  <si>
    <t>19- 25</t>
  </si>
  <si>
    <t>1 - 3</t>
  </si>
  <si>
    <t>17 - 20</t>
  </si>
  <si>
    <t>2 - 1</t>
  </si>
  <si>
    <t>23 - 20</t>
  </si>
  <si>
    <t>16 - 16</t>
  </si>
  <si>
    <t>20 - 27</t>
  </si>
  <si>
    <t>46 - 10</t>
  </si>
  <si>
    <t>6 - 1</t>
  </si>
  <si>
    <t>40 - 19</t>
  </si>
  <si>
    <t>4 - 3</t>
  </si>
  <si>
    <t>46 - 25</t>
  </si>
  <si>
    <t>6 - 3</t>
  </si>
  <si>
    <t>39 - 25</t>
  </si>
  <si>
    <t>48 - 14</t>
  </si>
  <si>
    <t>6 - 2</t>
  </si>
  <si>
    <t>68 - 28</t>
  </si>
  <si>
    <t>10 - 4</t>
  </si>
  <si>
    <t>29 - 38</t>
  </si>
  <si>
    <t>3 - 6</t>
  </si>
  <si>
    <t>35 - 36</t>
  </si>
  <si>
    <t>4 - 5</t>
  </si>
  <si>
    <t>42 - 25</t>
  </si>
  <si>
    <t>20 - 3</t>
  </si>
  <si>
    <t>3 - 0</t>
  </si>
  <si>
    <t>32 - 21</t>
  </si>
  <si>
    <t>4 - 2</t>
  </si>
  <si>
    <t>27 - 23</t>
  </si>
  <si>
    <t>15 - 33</t>
  </si>
  <si>
    <t>3 - 4</t>
  </si>
  <si>
    <t>15 - 36</t>
  </si>
  <si>
    <t>2 - 4</t>
  </si>
  <si>
    <t>29 - 17</t>
  </si>
  <si>
    <t>20 - 21</t>
  </si>
  <si>
    <t>38 - 27</t>
  </si>
  <si>
    <t>26 - 26</t>
  </si>
  <si>
    <t>51 - 8</t>
  </si>
  <si>
    <t>7 - 1</t>
  </si>
  <si>
    <t>25 - 11</t>
  </si>
  <si>
    <t>3 - 1</t>
  </si>
  <si>
    <t>46 - 29</t>
  </si>
  <si>
    <t>6 - 4</t>
  </si>
  <si>
    <t>32 - 17</t>
  </si>
  <si>
    <t>22 - 17</t>
  </si>
  <si>
    <t>42 - 28</t>
  </si>
  <si>
    <t>29 - 12</t>
  </si>
  <si>
    <t>47 - 28</t>
  </si>
  <si>
    <t>5 - 4</t>
  </si>
  <si>
    <t>31 - 36</t>
  </si>
  <si>
    <t>4- 5</t>
  </si>
  <si>
    <t>3 - 2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</si>
</sst>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/d/yyyy"/>
    <numFmt numFmtId="168" formatCode="0.0"/>
    <numFmt numFmtId="169" formatCode="&quot;$&quot;#,##0.0"/>
    <numFmt numFmtId="170" formatCode="&quot;$&quot;#,##0.00"/>
    <numFmt numFmtId="171" formatCode="&quot;$&quot;#,##0.000"/>
    <numFmt numFmtId="172" formatCode="0_);\(0\)"/>
  </numFmts>
  <fonts count="17">
    <font>
      <sz val="10"/>
      <name val="Arial"/>
      <family val="0"/>
    </font>
    <font>
      <b/>
      <sz val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i/>
      <sz val="10"/>
      <color indexed="8"/>
      <name val="Arial"/>
      <family val="2"/>
    </font>
    <font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8"/>
      <color indexed="1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4" fillId="0" borderId="0" xfId="20" applyFill="1" applyAlignment="1">
      <alignment horizontal="lef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15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Alignment="1">
      <alignment horizontal="centerContinuous" vertical="center"/>
    </xf>
    <xf numFmtId="0" fontId="0" fillId="0" borderId="0" xfId="0" applyAlignment="1">
      <alignment horizontal="centerContinuous"/>
    </xf>
    <xf numFmtId="0" fontId="0" fillId="0" borderId="0" xfId="0" applyFont="1" applyAlignment="1">
      <alignment/>
    </xf>
    <xf numFmtId="37" fontId="3" fillId="0" borderId="0" xfId="0" applyNumberFormat="1" applyFont="1" applyFill="1" applyAlignment="1">
      <alignment horizontal="center"/>
    </xf>
    <xf numFmtId="49" fontId="8" fillId="0" borderId="0" xfId="0" applyNumberFormat="1" applyFont="1" applyFill="1" applyAlignment="1">
      <alignment horizontal="center"/>
    </xf>
    <xf numFmtId="1" fontId="0" fillId="0" borderId="0" xfId="0" applyNumberFormat="1" applyAlignment="1">
      <alignment horizontal="center"/>
    </xf>
    <xf numFmtId="41" fontId="0" fillId="0" borderId="0" xfId="0" applyNumberFormat="1" applyAlignment="1">
      <alignment horizontal="center"/>
    </xf>
    <xf numFmtId="0" fontId="7" fillId="0" borderId="1" xfId="0" applyFont="1" applyBorder="1" applyAlignment="1">
      <alignment horizontal="centerContinuous"/>
    </xf>
    <xf numFmtId="0" fontId="1" fillId="0" borderId="0" xfId="0" applyFont="1" applyFill="1" applyAlignment="1">
      <alignment horizontal="left" vertical="center"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0" borderId="1" xfId="0" applyBorder="1" applyAlignment="1">
      <alignment horizontal="centerContinuous"/>
    </xf>
    <xf numFmtId="0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1" fillId="0" borderId="1" xfId="0" applyFont="1" applyFill="1" applyBorder="1" applyAlignment="1">
      <alignment horizontal="centerContinuous" vertical="center"/>
    </xf>
    <xf numFmtId="172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37" fontId="3" fillId="0" borderId="0" xfId="0" applyNumberFormat="1" applyFont="1" applyFill="1" applyAlignment="1" quotePrefix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Alignment="1" applyProtection="1">
      <alignment/>
      <protection hidden="1"/>
    </xf>
    <xf numFmtId="49" fontId="8" fillId="0" borderId="0" xfId="0" applyNumberFormat="1" applyFont="1" applyFill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37" fontId="3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37" fontId="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/>
      <protection locked="0"/>
    </xf>
    <xf numFmtId="37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locked="0"/>
    </xf>
    <xf numFmtId="37" fontId="3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Continuous" vertical="center"/>
      <protection locked="0"/>
    </xf>
    <xf numFmtId="0" fontId="0" fillId="0" borderId="0" xfId="0" applyFill="1" applyBorder="1" applyAlignment="1" applyProtection="1">
      <alignment horizontal="centerContinuous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6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9" fillId="2" borderId="0" xfId="0" applyFont="1" applyFill="1" applyAlignment="1">
      <alignment horizontal="right"/>
    </xf>
    <xf numFmtId="0" fontId="6" fillId="2" borderId="0" xfId="0" applyFont="1" applyFill="1" applyAlignment="1">
      <alignment horizontal="center"/>
    </xf>
    <xf numFmtId="0" fontId="15" fillId="0" borderId="1" xfId="0" applyFont="1" applyBorder="1" applyAlignment="1">
      <alignment horizontal="centerContinuous"/>
    </xf>
    <xf numFmtId="0" fontId="0" fillId="0" borderId="0" xfId="0" applyAlignment="1">
      <alignment vertical="top" wrapText="1"/>
    </xf>
    <xf numFmtId="0" fontId="16" fillId="3" borderId="0" xfId="0" applyFont="1" applyFill="1" applyBorder="1" applyAlignment="1">
      <alignment horizontal="center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16" fillId="3" borderId="0" xfId="0" applyFont="1" applyFill="1" applyAlignment="1">
      <alignment horizontal="center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172" fontId="3" fillId="0" borderId="0" xfId="0" applyNumberFormat="1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172" fontId="1" fillId="0" borderId="0" xfId="0" applyNumberFormat="1" applyFont="1" applyFill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0" fillId="0" borderId="0" xfId="0" applyFont="1" applyBorder="1" applyAlignment="1">
      <alignment/>
    </xf>
    <xf numFmtId="0" fontId="1" fillId="0" borderId="0" xfId="0" applyFont="1" applyFill="1" applyAlignment="1" applyProtection="1">
      <alignment horizontal="centerContinuous" vertical="center"/>
      <protection locked="0"/>
    </xf>
    <xf numFmtId="0" fontId="14" fillId="0" borderId="0" xfId="0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11" fillId="0" borderId="0" xfId="0" applyFont="1" applyBorder="1" applyAlignment="1">
      <alignment/>
    </xf>
    <xf numFmtId="0" fontId="3" fillId="0" borderId="0" xfId="0" applyFont="1" applyBorder="1" applyAlignment="1" applyProtection="1">
      <alignment horizontal="right"/>
      <protection hidden="1" locked="0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gbyheaven.co.za/rugby/super12/teams/hurricanes/index.html" TargetMode="External" /><Relationship Id="rId3" Type="http://schemas.openxmlformats.org/officeDocument/2006/relationships/hyperlink" Target="http://www.rugbyheaven.co.za/rugby/super12/teams/hurricanes/index.html" TargetMode="External" /><Relationship Id="rId4" Type="http://schemas.openxmlformats.org/officeDocument/2006/relationships/image" Target="../media/image2.png" /><Relationship Id="rId5" Type="http://schemas.openxmlformats.org/officeDocument/2006/relationships/image" Target="../media/image3.png" /><Relationship Id="rId6" Type="http://schemas.openxmlformats.org/officeDocument/2006/relationships/image" Target="../media/image4.png" /><Relationship Id="rId7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Relationship Id="rId3" Type="http://schemas.openxmlformats.org/officeDocument/2006/relationships/image" Target="../media/image11.jpeg" /><Relationship Id="rId4" Type="http://schemas.openxmlformats.org/officeDocument/2006/relationships/image" Target="../media/image1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30</xdr:row>
      <xdr:rowOff>0</xdr:rowOff>
    </xdr:from>
    <xdr:to>
      <xdr:col>7</xdr:col>
      <xdr:colOff>1276350</xdr:colOff>
      <xdr:row>32</xdr:row>
      <xdr:rowOff>114300</xdr:rowOff>
    </xdr:to>
    <xdr:pic>
      <xdr:nvPicPr>
        <xdr:cNvPr id="1" name="Picture 1" descr="SUPER 12 - HURRICANES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5534025"/>
          <a:ext cx="12763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1314450</xdr:colOff>
      <xdr:row>6</xdr:row>
      <xdr:rowOff>276225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67275" y="1038225"/>
          <a:ext cx="13144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1314450</xdr:colOff>
      <xdr:row>14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67275" y="2066925"/>
          <a:ext cx="13144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781050</xdr:colOff>
      <xdr:row>21</xdr:row>
      <xdr:rowOff>76200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67275" y="3038475"/>
          <a:ext cx="7810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</xdr:row>
      <xdr:rowOff>152400</xdr:rowOff>
    </xdr:from>
    <xdr:to>
      <xdr:col>7</xdr:col>
      <xdr:colOff>714375</xdr:colOff>
      <xdr:row>26</xdr:row>
      <xdr:rowOff>85725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67275" y="4162425"/>
          <a:ext cx="7143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6</xdr:row>
      <xdr:rowOff>0</xdr:rowOff>
    </xdr:from>
    <xdr:to>
      <xdr:col>7</xdr:col>
      <xdr:colOff>952500</xdr:colOff>
      <xdr:row>12</xdr:row>
      <xdr:rowOff>85725</xdr:rowOff>
    </xdr:to>
    <xdr:pic>
      <xdr:nvPicPr>
        <xdr:cNvPr id="1" name="Picture 1" descr="SUPER 12 - AC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1038225"/>
          <a:ext cx="9525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1190625</xdr:colOff>
      <xdr:row>18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67275" y="2333625"/>
          <a:ext cx="1190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</xdr:row>
      <xdr:rowOff>152400</xdr:rowOff>
    </xdr:from>
    <xdr:to>
      <xdr:col>7</xdr:col>
      <xdr:colOff>857250</xdr:colOff>
      <xdr:row>24</xdr:row>
      <xdr:rowOff>123825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67275" y="3295650"/>
          <a:ext cx="8572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6</xdr:row>
      <xdr:rowOff>0</xdr:rowOff>
    </xdr:from>
    <xdr:to>
      <xdr:col>7</xdr:col>
      <xdr:colOff>866775</xdr:colOff>
      <xdr:row>9</xdr:row>
      <xdr:rowOff>95250</xdr:rowOff>
    </xdr:to>
    <xdr:pic>
      <xdr:nvPicPr>
        <xdr:cNvPr id="1" name="Picture 1" descr="SUPER 12 - CA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1038225"/>
          <a:ext cx="8667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876300</xdr:colOff>
      <xdr:row>16</xdr:row>
      <xdr:rowOff>104775</xdr:rowOff>
    </xdr:to>
    <xdr:pic>
      <xdr:nvPicPr>
        <xdr:cNvPr id="2" name="Picture 2" descr="SUPER 12 - SHARK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67275" y="2066925"/>
          <a:ext cx="876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8</xdr:col>
      <xdr:colOff>9525</xdr:colOff>
      <xdr:row>20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67275" y="3200400"/>
          <a:ext cx="1390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1143000</xdr:colOff>
      <xdr:row>25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67275" y="4333875"/>
          <a:ext cx="11430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GC150"/>
  <sheetViews>
    <sheetView showGridLines="0" zoomScale="85" zoomScaleNormal="85" workbookViewId="0" topLeftCell="A1">
      <pane xSplit="5" ySplit="3" topLeftCell="F16" activePane="bottomRight" state="frozen"/>
      <selection pane="topLeft" activeCell="A1" sqref="A1"/>
      <selection pane="topRight" activeCell="F1" sqref="F1"/>
      <selection pane="bottomLeft" activeCell="A4" sqref="A4"/>
      <selection pane="bottomRight" activeCell="E45" sqref="E45"/>
    </sheetView>
  </sheetViews>
  <sheetFormatPr defaultColWidth="9.140625" defaultRowHeight="12.75" outlineLevelCol="1"/>
  <cols>
    <col min="1" max="1" width="10.8515625" style="0" bestFit="1" customWidth="1"/>
    <col min="2" max="2" width="23.140625" style="0" bestFit="1" customWidth="1"/>
    <col min="3" max="3" width="13.7109375" style="0" customWidth="1"/>
    <col min="6" max="6" width="1.7109375" style="0" customWidth="1"/>
    <col min="7" max="7" width="4.7109375" style="0" hidden="1" customWidth="1" outlineLevel="1"/>
    <col min="8" max="8" width="6.28125" style="0" hidden="1" customWidth="1" outlineLevel="1"/>
    <col min="9" max="9" width="7.421875" style="0" hidden="1" customWidth="1" outlineLevel="1"/>
    <col min="10" max="10" width="5.140625" style="0" hidden="1" customWidth="1" outlineLevel="1"/>
    <col min="11" max="14" width="3.140625" style="0" hidden="1" customWidth="1" outlineLevel="1"/>
    <col min="15" max="15" width="6.421875" style="0" hidden="1" customWidth="1" outlineLevel="1"/>
    <col min="16" max="16" width="6.28125" style="0" hidden="1" customWidth="1" outlineLevel="1"/>
    <col min="17" max="18" width="4.7109375" style="0" hidden="1" customWidth="1" outlineLevel="1"/>
    <col min="19" max="20" width="6.28125" style="0" hidden="1" customWidth="1" outlineLevel="1"/>
    <col min="21" max="21" width="1.7109375" style="0" hidden="1" customWidth="1" outlineLevel="1"/>
    <col min="22" max="22" width="4.7109375" style="0" hidden="1" customWidth="1" outlineLevel="1"/>
    <col min="23" max="23" width="6.28125" style="0" hidden="1" customWidth="1" outlineLevel="1"/>
    <col min="24" max="24" width="7.421875" style="0" hidden="1" customWidth="1" outlineLevel="1"/>
    <col min="25" max="25" width="5.140625" style="0" hidden="1" customWidth="1" outlineLevel="1"/>
    <col min="26" max="29" width="3.140625" style="0" hidden="1" customWidth="1" outlineLevel="1"/>
    <col min="30" max="30" width="6.421875" style="0" hidden="1" customWidth="1" outlineLevel="1"/>
    <col min="31" max="31" width="6.28125" style="0" hidden="1" customWidth="1" outlineLevel="1"/>
    <col min="32" max="33" width="4.7109375" style="0" hidden="1" customWidth="1" outlineLevel="1"/>
    <col min="34" max="35" width="6.28125" style="0" hidden="1" customWidth="1" outlineLevel="1"/>
    <col min="36" max="36" width="1.7109375" style="0" hidden="1" customWidth="1" outlineLevel="1"/>
    <col min="37" max="37" width="4.7109375" style="0" hidden="1" customWidth="1" outlineLevel="1"/>
    <col min="38" max="38" width="6.28125" style="0" hidden="1" customWidth="1" outlineLevel="1"/>
    <col min="39" max="39" width="7.421875" style="0" hidden="1" customWidth="1" outlineLevel="1"/>
    <col min="40" max="40" width="5.140625" style="0" hidden="1" customWidth="1" outlineLevel="1"/>
    <col min="41" max="44" width="3.140625" style="0" hidden="1" customWidth="1" outlineLevel="1"/>
    <col min="45" max="45" width="6.421875" style="0" hidden="1" customWidth="1" outlineLevel="1"/>
    <col min="46" max="46" width="6.28125" style="0" hidden="1" customWidth="1" outlineLevel="1"/>
    <col min="47" max="48" width="4.7109375" style="0" hidden="1" customWidth="1" outlineLevel="1"/>
    <col min="49" max="50" width="6.28125" style="0" hidden="1" customWidth="1" outlineLevel="1"/>
    <col min="51" max="51" width="1.7109375" style="0" hidden="1" customWidth="1" outlineLevel="1"/>
    <col min="52" max="52" width="4.7109375" style="0" hidden="1" customWidth="1" outlineLevel="1"/>
    <col min="53" max="53" width="6.28125" style="0" hidden="1" customWidth="1" outlineLevel="1"/>
    <col min="54" max="54" width="7.421875" style="0" hidden="1" customWidth="1" outlineLevel="1"/>
    <col min="55" max="55" width="5.140625" style="0" hidden="1" customWidth="1" outlineLevel="1"/>
    <col min="56" max="59" width="3.140625" style="0" hidden="1" customWidth="1" outlineLevel="1"/>
    <col min="60" max="60" width="6.421875" style="0" hidden="1" customWidth="1" outlineLevel="1"/>
    <col min="61" max="61" width="6.28125" style="0" hidden="1" customWidth="1" outlineLevel="1"/>
    <col min="62" max="63" width="4.7109375" style="0" hidden="1" customWidth="1" outlineLevel="1"/>
    <col min="64" max="65" width="6.28125" style="0" hidden="1" customWidth="1" outlineLevel="1"/>
    <col min="66" max="66" width="1.7109375" style="0" hidden="1" customWidth="1" outlineLevel="1"/>
    <col min="67" max="67" width="4.7109375" style="0" hidden="1" customWidth="1" outlineLevel="1"/>
    <col min="68" max="68" width="6.28125" style="0" hidden="1" customWidth="1" outlineLevel="1"/>
    <col min="69" max="69" width="7.421875" style="0" hidden="1" customWidth="1" outlineLevel="1"/>
    <col min="70" max="70" width="5.140625" style="0" hidden="1" customWidth="1" outlineLevel="1"/>
    <col min="71" max="74" width="3.140625" style="0" hidden="1" customWidth="1" outlineLevel="1"/>
    <col min="75" max="75" width="6.421875" style="0" hidden="1" customWidth="1" outlineLevel="1"/>
    <col min="76" max="76" width="6.28125" style="0" hidden="1" customWidth="1" outlineLevel="1"/>
    <col min="77" max="78" width="4.7109375" style="0" hidden="1" customWidth="1" outlineLevel="1"/>
    <col min="79" max="80" width="6.28125" style="0" hidden="1" customWidth="1" outlineLevel="1"/>
    <col min="81" max="81" width="1.7109375" style="0" hidden="1" customWidth="1" outlineLevel="1"/>
    <col min="82" max="82" width="4.7109375" style="0" hidden="1" customWidth="1" outlineLevel="1"/>
    <col min="83" max="83" width="6.28125" style="0" hidden="1" customWidth="1" outlineLevel="1"/>
    <col min="84" max="84" width="7.421875" style="0" hidden="1" customWidth="1" outlineLevel="1"/>
    <col min="85" max="85" width="5.140625" style="0" hidden="1" customWidth="1" outlineLevel="1"/>
    <col min="86" max="89" width="3.140625" style="0" hidden="1" customWidth="1" outlineLevel="1"/>
    <col min="90" max="90" width="6.421875" style="0" hidden="1" customWidth="1" outlineLevel="1"/>
    <col min="91" max="91" width="6.28125" style="0" hidden="1" customWidth="1" outlineLevel="1"/>
    <col min="92" max="93" width="4.7109375" style="0" hidden="1" customWidth="1" outlineLevel="1"/>
    <col min="94" max="95" width="6.28125" style="0" hidden="1" customWidth="1" outlineLevel="1"/>
    <col min="96" max="96" width="1.7109375" style="0" hidden="1" customWidth="1" outlineLevel="1"/>
    <col min="97" max="97" width="4.7109375" style="0" hidden="1" customWidth="1" outlineLevel="1"/>
    <col min="98" max="98" width="6.28125" style="0" hidden="1" customWidth="1" outlineLevel="1"/>
    <col min="99" max="99" width="7.421875" style="0" hidden="1" customWidth="1" outlineLevel="1"/>
    <col min="100" max="100" width="5.140625" style="0" hidden="1" customWidth="1" outlineLevel="1"/>
    <col min="101" max="104" width="3.140625" style="0" hidden="1" customWidth="1" outlineLevel="1"/>
    <col min="105" max="105" width="6.421875" style="0" hidden="1" customWidth="1" outlineLevel="1"/>
    <col min="106" max="106" width="6.28125" style="0" hidden="1" customWidth="1" outlineLevel="1"/>
    <col min="107" max="108" width="4.7109375" style="0" hidden="1" customWidth="1" outlineLevel="1"/>
    <col min="109" max="110" width="6.28125" style="0" hidden="1" customWidth="1" outlineLevel="1"/>
    <col min="111" max="111" width="1.7109375" style="0" hidden="1" customWidth="1" outlineLevel="1"/>
    <col min="112" max="112" width="4.7109375" style="0" hidden="1" customWidth="1" outlineLevel="1"/>
    <col min="113" max="113" width="6.28125" style="0" hidden="1" customWidth="1" outlineLevel="1"/>
    <col min="114" max="114" width="7.421875" style="0" hidden="1" customWidth="1" outlineLevel="1"/>
    <col min="115" max="115" width="5.140625" style="0" hidden="1" customWidth="1" outlineLevel="1"/>
    <col min="116" max="119" width="3.140625" style="0" hidden="1" customWidth="1" outlineLevel="1"/>
    <col min="120" max="120" width="6.421875" style="0" hidden="1" customWidth="1" outlineLevel="1"/>
    <col min="121" max="121" width="6.28125" style="0" hidden="1" customWidth="1" outlineLevel="1"/>
    <col min="122" max="123" width="4.7109375" style="0" hidden="1" customWidth="1" outlineLevel="1"/>
    <col min="124" max="125" width="6.28125" style="0" hidden="1" customWidth="1" outlineLevel="1"/>
    <col min="126" max="126" width="1.7109375" style="0" hidden="1" customWidth="1" outlineLevel="1"/>
    <col min="127" max="127" width="4.7109375" style="0" hidden="1" customWidth="1" outlineLevel="1"/>
    <col min="128" max="128" width="6.28125" style="0" hidden="1" customWidth="1" outlineLevel="1"/>
    <col min="129" max="129" width="7.421875" style="0" hidden="1" customWidth="1" outlineLevel="1"/>
    <col min="130" max="130" width="5.140625" style="0" hidden="1" customWidth="1" outlineLevel="1"/>
    <col min="131" max="134" width="3.140625" style="0" hidden="1" customWidth="1" outlineLevel="1"/>
    <col min="135" max="135" width="6.421875" style="0" hidden="1" customWidth="1" outlineLevel="1"/>
    <col min="136" max="136" width="6.28125" style="0" hidden="1" customWidth="1" outlineLevel="1"/>
    <col min="137" max="138" width="4.7109375" style="0" hidden="1" customWidth="1" outlineLevel="1"/>
    <col min="139" max="140" width="6.28125" style="0" hidden="1" customWidth="1" outlineLevel="1"/>
    <col min="141" max="141" width="1.7109375" style="0" hidden="1" customWidth="1" outlineLevel="1"/>
    <col min="142" max="142" width="4.7109375" style="0" hidden="1" customWidth="1" outlineLevel="1"/>
    <col min="143" max="143" width="6.28125" style="0" hidden="1" customWidth="1" outlineLevel="1"/>
    <col min="144" max="144" width="7.421875" style="0" hidden="1" customWidth="1" outlineLevel="1"/>
    <col min="145" max="145" width="5.140625" style="0" hidden="1" customWidth="1" outlineLevel="1"/>
    <col min="146" max="149" width="3.140625" style="0" hidden="1" customWidth="1" outlineLevel="1"/>
    <col min="150" max="150" width="6.421875" style="0" hidden="1" customWidth="1" outlineLevel="1"/>
    <col min="151" max="151" width="6.28125" style="0" hidden="1" customWidth="1" outlineLevel="1"/>
    <col min="152" max="153" width="4.7109375" style="0" hidden="1" customWidth="1" outlineLevel="1"/>
    <col min="154" max="155" width="6.28125" style="0" hidden="1" customWidth="1" outlineLevel="1"/>
    <col min="156" max="156" width="1.7109375" style="0" hidden="1" customWidth="1" outlineLevel="1"/>
    <col min="157" max="157" width="4.7109375" style="0" hidden="1" customWidth="1" outlineLevel="1"/>
    <col min="158" max="158" width="6.28125" style="0" hidden="1" customWidth="1" outlineLevel="1"/>
    <col min="159" max="159" width="7.421875" style="0" hidden="1" customWidth="1" outlineLevel="1"/>
    <col min="160" max="160" width="5.140625" style="0" hidden="1" customWidth="1" outlineLevel="1"/>
    <col min="161" max="164" width="3.140625" style="0" hidden="1" customWidth="1" outlineLevel="1"/>
    <col min="165" max="165" width="6.421875" style="0" hidden="1" customWidth="1" outlineLevel="1"/>
    <col min="166" max="166" width="6.28125" style="0" hidden="1" customWidth="1" outlineLevel="1"/>
    <col min="167" max="168" width="4.7109375" style="0" hidden="1" customWidth="1" outlineLevel="1"/>
    <col min="169" max="170" width="6.28125" style="0" hidden="1" customWidth="1" outlineLevel="1"/>
    <col min="171" max="171" width="1.7109375" style="0" hidden="1" customWidth="1" outlineLevel="1"/>
    <col min="172" max="172" width="4.7109375" style="0" hidden="1" customWidth="1" outlineLevel="1"/>
    <col min="173" max="173" width="6.28125" style="0" hidden="1" customWidth="1" outlineLevel="1"/>
    <col min="174" max="174" width="7.421875" style="0" hidden="1" customWidth="1" outlineLevel="1"/>
    <col min="175" max="175" width="5.140625" style="0" hidden="1" customWidth="1" outlineLevel="1"/>
    <col min="176" max="179" width="3.140625" style="0" hidden="1" customWidth="1" outlineLevel="1"/>
    <col min="180" max="180" width="6.421875" style="0" hidden="1" customWidth="1" outlineLevel="1"/>
    <col min="181" max="181" width="6.28125" style="0" hidden="1" customWidth="1" outlineLevel="1"/>
    <col min="182" max="183" width="4.7109375" style="0" hidden="1" customWidth="1" outlineLevel="1"/>
    <col min="184" max="185" width="6.28125" style="0" hidden="1" customWidth="1" outlineLevel="1"/>
    <col min="186" max="186" width="1.7109375" style="0" hidden="1" customWidth="1" outlineLevel="1"/>
    <col min="187" max="187" width="8.8515625" style="0" customWidth="1" collapsed="1"/>
    <col min="188" max="188" width="10.7109375" style="0" bestFit="1" customWidth="1"/>
    <col min="189" max="192" width="2.7109375" style="0" customWidth="1"/>
    <col min="193" max="195" width="7.28125" style="0" customWidth="1"/>
    <col min="197" max="197" width="6.28125" style="0" customWidth="1"/>
  </cols>
  <sheetData>
    <row r="1" spans="1:185" ht="12.75">
      <c r="A1" t="s">
        <v>249</v>
      </c>
      <c r="G1" s="21" t="s">
        <v>53</v>
      </c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V1" s="21" t="s">
        <v>20</v>
      </c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K1" s="21" t="s">
        <v>56</v>
      </c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Z1" s="21" t="s">
        <v>14</v>
      </c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O1" s="21" t="s">
        <v>51</v>
      </c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D1" s="21" t="s">
        <v>52</v>
      </c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S1" s="21" t="s">
        <v>50</v>
      </c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H1" s="21" t="s">
        <v>27</v>
      </c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W1" s="21" t="s">
        <v>54</v>
      </c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L1" s="21" t="s">
        <v>13</v>
      </c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FA1" s="21" t="s">
        <v>23</v>
      </c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P1" s="21" t="s">
        <v>55</v>
      </c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</row>
    <row r="2" spans="8:185" ht="12.75">
      <c r="H2" s="11" t="s">
        <v>6</v>
      </c>
      <c r="I2" s="11" t="s">
        <v>6</v>
      </c>
      <c r="J2" s="11" t="s">
        <v>44</v>
      </c>
      <c r="K2" s="11"/>
      <c r="P2" s="11" t="s">
        <v>49</v>
      </c>
      <c r="Q2" s="26" t="s">
        <v>62</v>
      </c>
      <c r="R2" s="26"/>
      <c r="S2" s="11"/>
      <c r="T2" s="11"/>
      <c r="W2" s="11" t="s">
        <v>6</v>
      </c>
      <c r="X2" s="11" t="s">
        <v>6</v>
      </c>
      <c r="Y2" s="11" t="s">
        <v>44</v>
      </c>
      <c r="Z2" s="11"/>
      <c r="AE2" s="11" t="s">
        <v>49</v>
      </c>
      <c r="AF2" s="26" t="s">
        <v>62</v>
      </c>
      <c r="AG2" s="26"/>
      <c r="AH2" s="11"/>
      <c r="AI2" s="11"/>
      <c r="AL2" s="11" t="s">
        <v>6</v>
      </c>
      <c r="AM2" s="11" t="s">
        <v>6</v>
      </c>
      <c r="AN2" s="11" t="s">
        <v>44</v>
      </c>
      <c r="AO2" s="11"/>
      <c r="AT2" s="11" t="s">
        <v>49</v>
      </c>
      <c r="AU2" s="26" t="s">
        <v>62</v>
      </c>
      <c r="AV2" s="26"/>
      <c r="AW2" s="11"/>
      <c r="AX2" s="11"/>
      <c r="BA2" s="11" t="s">
        <v>6</v>
      </c>
      <c r="BB2" s="11" t="s">
        <v>6</v>
      </c>
      <c r="BC2" s="11" t="s">
        <v>44</v>
      </c>
      <c r="BD2" s="11"/>
      <c r="BI2" s="11" t="s">
        <v>49</v>
      </c>
      <c r="BJ2" s="26" t="s">
        <v>62</v>
      </c>
      <c r="BK2" s="26"/>
      <c r="BL2" s="11"/>
      <c r="BM2" s="11"/>
      <c r="BP2" s="11" t="s">
        <v>6</v>
      </c>
      <c r="BQ2" s="11" t="s">
        <v>6</v>
      </c>
      <c r="BR2" s="11" t="s">
        <v>44</v>
      </c>
      <c r="BS2" s="11"/>
      <c r="BX2" s="11" t="s">
        <v>49</v>
      </c>
      <c r="BY2" s="26" t="s">
        <v>62</v>
      </c>
      <c r="BZ2" s="26"/>
      <c r="CA2" s="11"/>
      <c r="CB2" s="11"/>
      <c r="CE2" s="11" t="s">
        <v>6</v>
      </c>
      <c r="CF2" s="11" t="s">
        <v>6</v>
      </c>
      <c r="CG2" s="11" t="s">
        <v>44</v>
      </c>
      <c r="CH2" s="11"/>
      <c r="CM2" s="11" t="s">
        <v>49</v>
      </c>
      <c r="CN2" s="26" t="s">
        <v>62</v>
      </c>
      <c r="CO2" s="26"/>
      <c r="CP2" s="11"/>
      <c r="CQ2" s="11"/>
      <c r="CT2" s="11" t="s">
        <v>6</v>
      </c>
      <c r="CU2" s="11" t="s">
        <v>6</v>
      </c>
      <c r="CV2" s="11" t="s">
        <v>44</v>
      </c>
      <c r="CW2" s="11"/>
      <c r="DB2" s="11" t="s">
        <v>49</v>
      </c>
      <c r="DC2" s="26" t="s">
        <v>62</v>
      </c>
      <c r="DD2" s="26"/>
      <c r="DE2" s="11"/>
      <c r="DF2" s="11"/>
      <c r="DI2" s="11" t="s">
        <v>6</v>
      </c>
      <c r="DJ2" s="11" t="s">
        <v>6</v>
      </c>
      <c r="DK2" s="11" t="s">
        <v>44</v>
      </c>
      <c r="DL2" s="11"/>
      <c r="DQ2" s="11" t="s">
        <v>49</v>
      </c>
      <c r="DR2" s="26" t="s">
        <v>62</v>
      </c>
      <c r="DS2" s="26"/>
      <c r="DT2" s="11"/>
      <c r="DU2" s="11"/>
      <c r="DX2" s="11" t="s">
        <v>6</v>
      </c>
      <c r="DY2" s="11" t="s">
        <v>6</v>
      </c>
      <c r="DZ2" s="11" t="s">
        <v>44</v>
      </c>
      <c r="EA2" s="11"/>
      <c r="EF2" s="11" t="s">
        <v>49</v>
      </c>
      <c r="EG2" s="26" t="s">
        <v>62</v>
      </c>
      <c r="EH2" s="26"/>
      <c r="EI2" s="11"/>
      <c r="EJ2" s="11"/>
      <c r="EM2" s="11" t="s">
        <v>6</v>
      </c>
      <c r="EN2" s="11" t="s">
        <v>6</v>
      </c>
      <c r="EO2" s="11" t="s">
        <v>44</v>
      </c>
      <c r="EP2" s="11"/>
      <c r="EU2" s="11" t="s">
        <v>49</v>
      </c>
      <c r="EV2" s="26" t="s">
        <v>62</v>
      </c>
      <c r="EW2" s="26"/>
      <c r="EX2" s="11"/>
      <c r="EY2" s="11"/>
      <c r="FB2" s="11" t="s">
        <v>6</v>
      </c>
      <c r="FC2" s="11" t="s">
        <v>6</v>
      </c>
      <c r="FD2" s="11" t="s">
        <v>44</v>
      </c>
      <c r="FE2" s="11"/>
      <c r="FJ2" s="11" t="s">
        <v>49</v>
      </c>
      <c r="FK2" s="26" t="s">
        <v>62</v>
      </c>
      <c r="FL2" s="26"/>
      <c r="FM2" s="11"/>
      <c r="FN2" s="11"/>
      <c r="FQ2" s="11" t="s">
        <v>6</v>
      </c>
      <c r="FR2" s="11" t="s">
        <v>6</v>
      </c>
      <c r="FS2" s="11" t="s">
        <v>44</v>
      </c>
      <c r="FT2" s="11"/>
      <c r="FY2" s="11" t="s">
        <v>49</v>
      </c>
      <c r="FZ2" s="26" t="s">
        <v>62</v>
      </c>
      <c r="GA2" s="26"/>
      <c r="GB2" s="11"/>
      <c r="GC2" s="11"/>
    </row>
    <row r="3" spans="1:185" ht="12.75">
      <c r="A3" s="5" t="s">
        <v>7</v>
      </c>
      <c r="B3" s="5" t="s">
        <v>8</v>
      </c>
      <c r="C3" s="9" t="s">
        <v>10</v>
      </c>
      <c r="D3" s="5" t="s">
        <v>9</v>
      </c>
      <c r="E3" s="9" t="s">
        <v>44</v>
      </c>
      <c r="F3" s="5"/>
      <c r="H3" s="11" t="s">
        <v>18</v>
      </c>
      <c r="I3" s="11" t="s">
        <v>19</v>
      </c>
      <c r="J3" s="11" t="s">
        <v>18</v>
      </c>
      <c r="K3" s="11" t="s">
        <v>57</v>
      </c>
      <c r="L3" s="11" t="s">
        <v>16</v>
      </c>
      <c r="M3" s="11" t="s">
        <v>17</v>
      </c>
      <c r="N3" s="11" t="s">
        <v>48</v>
      </c>
      <c r="O3" s="11" t="s">
        <v>47</v>
      </c>
      <c r="P3" s="11" t="s">
        <v>6</v>
      </c>
      <c r="Q3" s="11" t="s">
        <v>59</v>
      </c>
      <c r="R3" s="11" t="s">
        <v>60</v>
      </c>
      <c r="S3" s="11" t="s">
        <v>61</v>
      </c>
      <c r="T3" s="11" t="s">
        <v>63</v>
      </c>
      <c r="W3" s="11" t="s">
        <v>18</v>
      </c>
      <c r="X3" s="11" t="s">
        <v>19</v>
      </c>
      <c r="Y3" s="11" t="s">
        <v>18</v>
      </c>
      <c r="Z3" s="11" t="s">
        <v>57</v>
      </c>
      <c r="AA3" s="11" t="s">
        <v>16</v>
      </c>
      <c r="AB3" s="11" t="s">
        <v>17</v>
      </c>
      <c r="AC3" s="11" t="s">
        <v>48</v>
      </c>
      <c r="AD3" s="11" t="s">
        <v>47</v>
      </c>
      <c r="AE3" s="11" t="s">
        <v>6</v>
      </c>
      <c r="AF3" s="11" t="s">
        <v>59</v>
      </c>
      <c r="AG3" s="11" t="s">
        <v>60</v>
      </c>
      <c r="AH3" s="11" t="s">
        <v>61</v>
      </c>
      <c r="AI3" s="11" t="s">
        <v>63</v>
      </c>
      <c r="AL3" s="11" t="s">
        <v>18</v>
      </c>
      <c r="AM3" s="11" t="s">
        <v>19</v>
      </c>
      <c r="AN3" s="11" t="s">
        <v>18</v>
      </c>
      <c r="AO3" s="11" t="s">
        <v>57</v>
      </c>
      <c r="AP3" s="11" t="s">
        <v>16</v>
      </c>
      <c r="AQ3" s="11" t="s">
        <v>17</v>
      </c>
      <c r="AR3" s="11" t="s">
        <v>48</v>
      </c>
      <c r="AS3" s="11" t="s">
        <v>47</v>
      </c>
      <c r="AT3" s="11" t="s">
        <v>6</v>
      </c>
      <c r="AU3" s="11" t="s">
        <v>59</v>
      </c>
      <c r="AV3" s="11" t="s">
        <v>60</v>
      </c>
      <c r="AW3" s="11" t="s">
        <v>61</v>
      </c>
      <c r="AX3" s="11" t="s">
        <v>63</v>
      </c>
      <c r="BA3" s="11" t="s">
        <v>18</v>
      </c>
      <c r="BB3" s="11" t="s">
        <v>19</v>
      </c>
      <c r="BC3" s="11" t="s">
        <v>18</v>
      </c>
      <c r="BD3" s="11" t="s">
        <v>57</v>
      </c>
      <c r="BE3" s="11" t="s">
        <v>16</v>
      </c>
      <c r="BF3" s="11" t="s">
        <v>17</v>
      </c>
      <c r="BG3" s="11" t="s">
        <v>48</v>
      </c>
      <c r="BH3" s="11" t="s">
        <v>47</v>
      </c>
      <c r="BI3" s="11" t="s">
        <v>6</v>
      </c>
      <c r="BJ3" s="11" t="s">
        <v>59</v>
      </c>
      <c r="BK3" s="11" t="s">
        <v>60</v>
      </c>
      <c r="BL3" s="11" t="s">
        <v>61</v>
      </c>
      <c r="BM3" s="11" t="s">
        <v>63</v>
      </c>
      <c r="BP3" s="11" t="s">
        <v>18</v>
      </c>
      <c r="BQ3" s="11" t="s">
        <v>19</v>
      </c>
      <c r="BR3" s="11" t="s">
        <v>18</v>
      </c>
      <c r="BS3" s="11" t="s">
        <v>57</v>
      </c>
      <c r="BT3" s="11" t="s">
        <v>16</v>
      </c>
      <c r="BU3" s="11" t="s">
        <v>17</v>
      </c>
      <c r="BV3" s="11" t="s">
        <v>48</v>
      </c>
      <c r="BW3" s="11" t="s">
        <v>47</v>
      </c>
      <c r="BX3" s="11" t="s">
        <v>6</v>
      </c>
      <c r="BY3" s="11" t="s">
        <v>59</v>
      </c>
      <c r="BZ3" s="11" t="s">
        <v>60</v>
      </c>
      <c r="CA3" s="11" t="s">
        <v>61</v>
      </c>
      <c r="CB3" s="11" t="s">
        <v>63</v>
      </c>
      <c r="CE3" s="11" t="s">
        <v>18</v>
      </c>
      <c r="CF3" s="11" t="s">
        <v>19</v>
      </c>
      <c r="CG3" s="11" t="s">
        <v>18</v>
      </c>
      <c r="CH3" s="11" t="s">
        <v>57</v>
      </c>
      <c r="CI3" s="11" t="s">
        <v>16</v>
      </c>
      <c r="CJ3" s="11" t="s">
        <v>17</v>
      </c>
      <c r="CK3" s="11" t="s">
        <v>48</v>
      </c>
      <c r="CL3" s="11" t="s">
        <v>47</v>
      </c>
      <c r="CM3" s="11" t="s">
        <v>6</v>
      </c>
      <c r="CN3" s="11" t="s">
        <v>59</v>
      </c>
      <c r="CO3" s="11" t="s">
        <v>60</v>
      </c>
      <c r="CP3" s="11" t="s">
        <v>61</v>
      </c>
      <c r="CQ3" s="11" t="s">
        <v>63</v>
      </c>
      <c r="CT3" s="11" t="s">
        <v>18</v>
      </c>
      <c r="CU3" s="11" t="s">
        <v>19</v>
      </c>
      <c r="CV3" s="11" t="s">
        <v>18</v>
      </c>
      <c r="CW3" s="11" t="s">
        <v>57</v>
      </c>
      <c r="CX3" s="11" t="s">
        <v>16</v>
      </c>
      <c r="CY3" s="11" t="s">
        <v>17</v>
      </c>
      <c r="CZ3" s="11" t="s">
        <v>48</v>
      </c>
      <c r="DA3" s="11" t="s">
        <v>47</v>
      </c>
      <c r="DB3" s="11" t="s">
        <v>6</v>
      </c>
      <c r="DC3" s="11" t="s">
        <v>59</v>
      </c>
      <c r="DD3" s="11" t="s">
        <v>60</v>
      </c>
      <c r="DE3" s="11" t="s">
        <v>61</v>
      </c>
      <c r="DF3" s="11" t="s">
        <v>63</v>
      </c>
      <c r="DI3" s="11" t="s">
        <v>18</v>
      </c>
      <c r="DJ3" s="11" t="s">
        <v>19</v>
      </c>
      <c r="DK3" s="11" t="s">
        <v>18</v>
      </c>
      <c r="DL3" s="11" t="s">
        <v>57</v>
      </c>
      <c r="DM3" s="11" t="s">
        <v>16</v>
      </c>
      <c r="DN3" s="11" t="s">
        <v>17</v>
      </c>
      <c r="DO3" s="11" t="s">
        <v>48</v>
      </c>
      <c r="DP3" s="11" t="s">
        <v>47</v>
      </c>
      <c r="DQ3" s="11" t="s">
        <v>6</v>
      </c>
      <c r="DR3" s="11" t="s">
        <v>59</v>
      </c>
      <c r="DS3" s="11" t="s">
        <v>60</v>
      </c>
      <c r="DT3" s="11" t="s">
        <v>61</v>
      </c>
      <c r="DU3" s="11" t="s">
        <v>63</v>
      </c>
      <c r="DX3" s="11" t="s">
        <v>18</v>
      </c>
      <c r="DY3" s="11" t="s">
        <v>19</v>
      </c>
      <c r="DZ3" s="11" t="s">
        <v>18</v>
      </c>
      <c r="EA3" s="11" t="s">
        <v>57</v>
      </c>
      <c r="EB3" s="11" t="s">
        <v>16</v>
      </c>
      <c r="EC3" s="11" t="s">
        <v>17</v>
      </c>
      <c r="ED3" s="11" t="s">
        <v>48</v>
      </c>
      <c r="EE3" s="11" t="s">
        <v>47</v>
      </c>
      <c r="EF3" s="11" t="s">
        <v>6</v>
      </c>
      <c r="EG3" s="11" t="s">
        <v>59</v>
      </c>
      <c r="EH3" s="11" t="s">
        <v>60</v>
      </c>
      <c r="EI3" s="11" t="s">
        <v>61</v>
      </c>
      <c r="EJ3" s="11" t="s">
        <v>63</v>
      </c>
      <c r="EM3" s="11" t="s">
        <v>18</v>
      </c>
      <c r="EN3" s="11" t="s">
        <v>19</v>
      </c>
      <c r="EO3" s="11" t="s">
        <v>18</v>
      </c>
      <c r="EP3" s="11" t="s">
        <v>57</v>
      </c>
      <c r="EQ3" s="11" t="s">
        <v>16</v>
      </c>
      <c r="ER3" s="11" t="s">
        <v>17</v>
      </c>
      <c r="ES3" s="11" t="s">
        <v>48</v>
      </c>
      <c r="ET3" s="11" t="s">
        <v>47</v>
      </c>
      <c r="EU3" s="11" t="s">
        <v>6</v>
      </c>
      <c r="EV3" s="11" t="s">
        <v>59</v>
      </c>
      <c r="EW3" s="11" t="s">
        <v>60</v>
      </c>
      <c r="EX3" s="11" t="s">
        <v>61</v>
      </c>
      <c r="EY3" s="11" t="s">
        <v>63</v>
      </c>
      <c r="FB3" s="11" t="s">
        <v>18</v>
      </c>
      <c r="FC3" s="11" t="s">
        <v>19</v>
      </c>
      <c r="FD3" s="11" t="s">
        <v>18</v>
      </c>
      <c r="FE3" s="11" t="s">
        <v>57</v>
      </c>
      <c r="FF3" s="11" t="s">
        <v>16</v>
      </c>
      <c r="FG3" s="11" t="s">
        <v>17</v>
      </c>
      <c r="FH3" s="11" t="s">
        <v>48</v>
      </c>
      <c r="FI3" s="11" t="s">
        <v>47</v>
      </c>
      <c r="FJ3" s="11" t="s">
        <v>6</v>
      </c>
      <c r="FK3" s="11" t="s">
        <v>59</v>
      </c>
      <c r="FL3" s="11" t="s">
        <v>60</v>
      </c>
      <c r="FM3" s="11" t="s">
        <v>61</v>
      </c>
      <c r="FN3" s="11" t="s">
        <v>63</v>
      </c>
      <c r="FQ3" s="11" t="s">
        <v>18</v>
      </c>
      <c r="FR3" s="11" t="s">
        <v>19</v>
      </c>
      <c r="FS3" s="11" t="s">
        <v>18</v>
      </c>
      <c r="FT3" s="11" t="s">
        <v>57</v>
      </c>
      <c r="FU3" s="11" t="s">
        <v>16</v>
      </c>
      <c r="FV3" s="11" t="s">
        <v>17</v>
      </c>
      <c r="FW3" s="11" t="s">
        <v>48</v>
      </c>
      <c r="FX3" s="11" t="s">
        <v>47</v>
      </c>
      <c r="FY3" s="11" t="s">
        <v>6</v>
      </c>
      <c r="FZ3" s="11" t="s">
        <v>59</v>
      </c>
      <c r="GA3" s="11" t="s">
        <v>60</v>
      </c>
      <c r="GB3" s="11" t="s">
        <v>61</v>
      </c>
      <c r="GC3" s="11" t="s">
        <v>63</v>
      </c>
    </row>
    <row r="4" spans="1:185" ht="12.75">
      <c r="A4" s="5"/>
      <c r="B4" s="5"/>
      <c r="C4" s="9"/>
      <c r="D4" s="5"/>
      <c r="E4" s="9"/>
      <c r="F4" s="5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</row>
    <row r="5" spans="1:6" s="16" customFormat="1" ht="12.75">
      <c r="A5" s="70"/>
      <c r="B5" s="71"/>
      <c r="C5" s="72" t="s">
        <v>117</v>
      </c>
      <c r="D5" s="73" t="s">
        <v>45</v>
      </c>
      <c r="E5" s="73" t="s">
        <v>46</v>
      </c>
      <c r="F5" s="7"/>
    </row>
    <row r="6" spans="1:6" s="16" customFormat="1" ht="12.75">
      <c r="A6" s="7"/>
      <c r="C6" s="7"/>
      <c r="D6" s="10"/>
      <c r="E6" s="10"/>
      <c r="F6" s="7"/>
    </row>
    <row r="7" spans="1:185" ht="12.75">
      <c r="A7" s="6">
        <v>38037</v>
      </c>
      <c r="B7" s="7" t="s">
        <v>177</v>
      </c>
      <c r="C7" s="7" t="s">
        <v>178</v>
      </c>
      <c r="D7" s="38" t="s">
        <v>242</v>
      </c>
      <c r="E7" s="38" t="s">
        <v>169</v>
      </c>
      <c r="G7" s="11">
        <f>IF(ISNUMBER(SEARCH(G$1,$B7)),SEARCH(G$1,$B7),0)</f>
        <v>0</v>
      </c>
      <c r="H7" s="19">
        <f>IF(ISNUMBER(IF(G7=0,"",IF(G7=1,VALUE(LEFT($D7,2)),VALUE(RIGHT($D7,2))))),IF(G7=0,"",IF(G7=1,VALUE(LEFT($D7,2)),VALUE(RIGHT($D7,2)))),"")</f>
      </c>
      <c r="I7" s="11">
        <f>IF(ISNUMBER(IF(G7=0,"",IF(G7&gt;1,VALUE(LEFT($D7,2)),VALUE(RIGHT($D7,2))))),IF(G7=0,"",IF(G7&gt;1,VALUE(LEFT($D7,2)),VALUE(RIGHT($D7,2)))),"")</f>
      </c>
      <c r="J7" s="11">
        <f>IF(ISNUMBER(IF(G7=0,"",IF(G7=1,VALUE(LEFT($E7,2)),VALUE(RIGHT($E7,2))))),IF(G7=0,"",IF(G7=1,VALUE(LEFT($E7,2)),VALUE(RIGHT($E7,2)))),"")</f>
      </c>
      <c r="K7" s="11">
        <f>IF(H7="","",1)</f>
      </c>
      <c r="L7" s="11">
        <f>IF(H7&gt;I7,1,"")</f>
      </c>
      <c r="M7" s="11">
        <f>IF(I7&gt;H7,1,"")</f>
      </c>
      <c r="N7" s="11">
        <f>IF(OR(H7="",I7=""),"",IF(H7=I7,1,""))</f>
      </c>
      <c r="O7" s="11">
        <f aca="true" t="shared" si="0" ref="O7:O38">IF(E7="","",IF(ISNUMBER(IF(J7&gt;3,1,0)+IF(AND(I7&gt;H7,I7-H7&lt;8),1,0)),IF(J7&gt;3,1,0)+IF(AND(I7&gt;H7,I7-H7&lt;8),1,0),""))</f>
      </c>
      <c r="P7" s="20">
        <f aca="true" t="shared" si="1" ref="P7:P38">IF(L7=1,4,0)+IF(N7=1,2,0)+IF(ISNUMBER(O7),O7,0)</f>
        <v>0</v>
      </c>
      <c r="Q7" s="11">
        <f>IF(K7=1,"",IF(IF(ISNUMBER(SEARCH(G$1,$B7)),SEARCH(G$1,$B7),"")&gt;1,"",IF(ISNUMBER(SEARCH(G$1,$B7)),SEARCH(G$1,$B7),"")))</f>
      </c>
      <c r="R7" s="20">
        <f>IF(K7=1,"",IF(IF(ISNUMBER(SEARCH(G$1,$B7)),SEARCH(G$1,$B7),0)&lt;2,"",1))</f>
      </c>
      <c r="S7" s="20">
        <f>IF(AND(G7=1,L7=1),1,"")</f>
      </c>
      <c r="T7" s="27">
        <f>IF(AND(G7=1,M7=1),1,"")</f>
      </c>
      <c r="V7" s="11">
        <f>IF(ISNUMBER(SEARCH(V$1,$B7)),SEARCH(V$1,$B7),0)</f>
        <v>0</v>
      </c>
      <c r="W7" s="19">
        <f>IF(ISNUMBER(IF(V7=0,"",IF(V7=1,VALUE(LEFT($D7,2)),VALUE(RIGHT($D7,2))))),IF(V7=0,"",IF(V7=1,VALUE(LEFT($D7,2)),VALUE(RIGHT($D7,2)))),"")</f>
      </c>
      <c r="X7" s="11">
        <f>IF(ISNUMBER(IF(V7=0,"",IF(V7&gt;1,VALUE(LEFT($D7,2)),VALUE(RIGHT($D7,2))))),IF(V7=0,"",IF(V7&gt;1,VALUE(LEFT($D7,2)),VALUE(RIGHT($D7,2)))),"")</f>
      </c>
      <c r="Y7" s="11">
        <f>IF(ISNUMBER(IF(V7=0,"",IF(V7=1,VALUE(LEFT($E7,2)),VALUE(RIGHT($E7,2))))),IF(V7=0,"",IF(V7=1,VALUE(LEFT($E7,2)),VALUE(RIGHT($E7,2)))),"")</f>
      </c>
      <c r="Z7" s="11">
        <f>IF(W7="","",1)</f>
      </c>
      <c r="AA7" s="11">
        <f>IF(W7&gt;X7,1,"")</f>
      </c>
      <c r="AB7" s="11">
        <f>IF(X7&gt;W7,1,"")</f>
      </c>
      <c r="AC7" s="11">
        <f>IF(OR(W7="",X7=""),"",IF(W7=X7,1,""))</f>
      </c>
      <c r="AD7" s="11">
        <f aca="true" t="shared" si="2" ref="AD7:AD38">IF(E7="","",IF(ISNUMBER(IF(Y7&gt;3,1,0)+IF(AND(X7&gt;W7,X7-W7&lt;8),1,0)),IF(Y7&gt;3,1,0)+IF(AND(X7&gt;W7,X7-W7&lt;8),1,0),""))</f>
      </c>
      <c r="AE7" s="20">
        <f aca="true" t="shared" si="3" ref="AE7:AE38">IF(AA7=1,4,0)+IF(AC7=1,2,0)+IF(ISNUMBER(AD7),AD7,0)</f>
        <v>0</v>
      </c>
      <c r="AF7" s="11">
        <f>IF(Z7=1,"",IF(IF(ISNUMBER(SEARCH(V$1,$B7)),SEARCH(V$1,$B7),"")&gt;1,"",IF(ISNUMBER(SEARCH(V$1,$B7)),SEARCH(V$1,$B7),"")))</f>
      </c>
      <c r="AG7" s="20">
        <f>IF(Z7=1,"",IF(IF(ISNUMBER(SEARCH(V$1,$B7)),SEARCH(V$1,$B7),0)&lt;2,"",1))</f>
      </c>
      <c r="AH7" s="20">
        <f>IF(AND(V7=1,AA7=1),1,"")</f>
      </c>
      <c r="AI7" s="27">
        <f>IF(AND(V7=1,AB7=1),1,"")</f>
      </c>
      <c r="AK7" s="11">
        <f>IF(ISNUMBER(SEARCH(AK$1,$B7)),SEARCH(AK$1,$B7),0)</f>
        <v>0</v>
      </c>
      <c r="AL7" s="19">
        <f>IF(ISNUMBER(IF(AK7=0,"",IF(AK7=1,VALUE(LEFT($D7,2)),VALUE(RIGHT($D7,2))))),IF(AK7=0,"",IF(AK7=1,VALUE(LEFT($D7,2)),VALUE(RIGHT($D7,2)))),"")</f>
      </c>
      <c r="AM7" s="11">
        <f>IF(ISNUMBER(IF(AK7=0,"",IF(AK7&gt;1,VALUE(LEFT($D7,2)),VALUE(RIGHT($D7,2))))),IF(AK7=0,"",IF(AK7&gt;1,VALUE(LEFT($D7,2)),VALUE(RIGHT($D7,2)))),"")</f>
      </c>
      <c r="AN7" s="11">
        <f>IF(ISNUMBER(IF(AK7=0,"",IF(AK7=1,VALUE(LEFT($E7,2)),VALUE(RIGHT($E7,2))))),IF(AK7=0,"",IF(AK7=1,VALUE(LEFT($E7,2)),VALUE(RIGHT($E7,2)))),"")</f>
      </c>
      <c r="AO7" s="11">
        <f>IF(AL7="","",1)</f>
      </c>
      <c r="AP7" s="11">
        <f>IF(AL7&gt;AM7,1,"")</f>
      </c>
      <c r="AQ7" s="11">
        <f>IF(AM7&gt;AL7,1,"")</f>
      </c>
      <c r="AR7" s="11">
        <f>IF(OR(AL7="",AM7=""),"",IF(AL7=AM7,1,""))</f>
      </c>
      <c r="AS7" s="11">
        <f aca="true" t="shared" si="4" ref="AS7:AS38">IF(E7="","",IF(ISNUMBER(IF(AN7&gt;3,1,0)+IF(AND(AM7&gt;AL7,AM7-AL7&lt;8),1,0)),IF(AN7&gt;3,1,0)+IF(AND(AM7&gt;AL7,AM7-AL7&lt;8),1,0),""))</f>
      </c>
      <c r="AT7" s="20">
        <f aca="true" t="shared" si="5" ref="AT7:AT38">IF(AP7=1,4,0)+IF(AR7=1,2,0)+IF(ISNUMBER(AS7),AS7,0)</f>
        <v>0</v>
      </c>
      <c r="AU7" s="11">
        <f>IF(AO7=1,"",IF(IF(ISNUMBER(SEARCH(AK$1,$B7)),SEARCH(AK$1,$B7),"")&gt;1,"",IF(ISNUMBER(SEARCH(AK$1,$B7)),SEARCH(AK$1,$B7),"")))</f>
      </c>
      <c r="AV7" s="20">
        <f>IF(AO7=1,"",IF(IF(ISNUMBER(SEARCH(AK$1,$B7)),SEARCH(AK$1,$B7),0)&lt;2,"",1))</f>
      </c>
      <c r="AW7" s="20">
        <f>IF(AND(AK7=1,AP7=1),1,"")</f>
      </c>
      <c r="AX7" s="27">
        <f>IF(AND(AK7=1,AQ7=1),1,"")</f>
      </c>
      <c r="AZ7" s="11">
        <f>IF(ISNUMBER(SEARCH(AZ$1,$B7)),SEARCH(AZ$1,$B7),0)</f>
        <v>1</v>
      </c>
      <c r="BA7" s="19">
        <f>IF(ISNUMBER(IF(AZ7=0,"",IF(AZ7=1,VALUE(LEFT($D7,2)),VALUE(RIGHT($D7,2))))),IF(AZ7=0,"",IF(AZ7=1,VALUE(LEFT($D7,2)),VALUE(RIGHT($D7,2)))),"")</f>
        <v>23</v>
      </c>
      <c r="BB7" s="11">
        <f>IF(ISNUMBER(IF(AZ7=0,"",IF(AZ7&gt;1,VALUE(LEFT($D7,2)),VALUE(RIGHT($D7,2))))),IF(AZ7=0,"",IF(AZ7&gt;1,VALUE(LEFT($D7,2)),VALUE(RIGHT($D7,2)))),"")</f>
        <v>28</v>
      </c>
      <c r="BC7" s="11">
        <f>IF(ISNUMBER(IF(AZ7=0,"",IF(AZ7=1,VALUE(LEFT($E7,2)),VALUE(RIGHT($E7,2))))),IF(AZ7=0,"",IF(AZ7=1,VALUE(LEFT($E7,2)),VALUE(RIGHT($E7,2)))),"")</f>
        <v>2</v>
      </c>
      <c r="BD7" s="11">
        <f>IF(BA7="","",1)</f>
        <v>1</v>
      </c>
      <c r="BE7" s="11">
        <f>IF(BA7&gt;BB7,1,"")</f>
      </c>
      <c r="BF7" s="11">
        <f>IF(BB7&gt;BA7,1,"")</f>
        <v>1</v>
      </c>
      <c r="BG7" s="11">
        <f>IF(OR(BA7="",BB7=""),"",IF(BA7=BB7,1,""))</f>
      </c>
      <c r="BH7" s="11">
        <f aca="true" t="shared" si="6" ref="BH7:BH38">IF(E7="","",IF(ISNUMBER(IF(BC7&gt;3,1,0)+IF(AND(BB7&gt;BA7,BB7-BA7&lt;8),1,0)),IF(BC7&gt;3,1,0)+IF(AND(BB7&gt;BA7,BB7-BA7&lt;8),1,0),""))</f>
        <v>1</v>
      </c>
      <c r="BI7" s="20">
        <f aca="true" t="shared" si="7" ref="BI7:BI38">IF(BE7=1,4,0)+IF(BG7=1,2,0)+IF(ISNUMBER(BH7),BH7,0)</f>
        <v>1</v>
      </c>
      <c r="BJ7" s="11">
        <f>IF(BD7=1,"",IF(IF(ISNUMBER(SEARCH(AZ$1,$B7)),SEARCH(AZ$1,$B7),"")&gt;1,"",IF(ISNUMBER(SEARCH(AZ$1,$B7)),SEARCH(AZ$1,$B7),"")))</f>
      </c>
      <c r="BK7" s="20">
        <f>IF(BD7=1,"",IF(IF(ISNUMBER(SEARCH(AZ$1,$B7)),SEARCH(AZ$1,$B7),0)&lt;2,"",1))</f>
      </c>
      <c r="BL7" s="20">
        <f>IF(AND(AZ7=1,BE7=1),1,"")</f>
      </c>
      <c r="BM7" s="27">
        <f>IF(AND(AZ7=1,BF7=1),1,"")</f>
        <v>1</v>
      </c>
      <c r="BO7" s="11">
        <f>IF(ISNUMBER(SEARCH(BO$1,$B7)),SEARCH(BO$1,$B7),0)</f>
        <v>0</v>
      </c>
      <c r="BP7" s="19">
        <f>IF(ISNUMBER(IF(BO7=0,"",IF(BO7=1,VALUE(LEFT($D7,2)),VALUE(RIGHT($D7,2))))),IF(BO7=0,"",IF(BO7=1,VALUE(LEFT($D7,2)),VALUE(RIGHT($D7,2)))),"")</f>
      </c>
      <c r="BQ7" s="11">
        <f>IF(ISNUMBER(IF(BO7=0,"",IF(BO7&gt;1,VALUE(LEFT($D7,2)),VALUE(RIGHT($D7,2))))),IF(BO7=0,"",IF(BO7&gt;1,VALUE(LEFT($D7,2)),VALUE(RIGHT($D7,2)))),"")</f>
      </c>
      <c r="BR7" s="11">
        <f>IF(ISNUMBER(IF(BO7=0,"",IF(BO7=1,VALUE(LEFT($E7,2)),VALUE(RIGHT($E7,2))))),IF(BO7=0,"",IF(BO7=1,VALUE(LEFT($E7,2)),VALUE(RIGHT($E7,2)))),"")</f>
      </c>
      <c r="BS7" s="11">
        <f>IF(BP7="","",1)</f>
      </c>
      <c r="BT7" s="11">
        <f>IF(BP7&gt;BQ7,1,"")</f>
      </c>
      <c r="BU7" s="11">
        <f>IF(BQ7&gt;BP7,1,"")</f>
      </c>
      <c r="BV7" s="11">
        <f>IF(OR(BP7="",BQ7=""),"",IF(BP7=BQ7,1,""))</f>
      </c>
      <c r="BW7" s="11">
        <f aca="true" t="shared" si="8" ref="BW7:BW38">IF(E7="","",IF(ISNUMBER(IF(BR7&gt;3,1,0)+IF(AND(BQ7&gt;BP7,BQ7-BP7&lt;8),1,0)),IF(BR7&gt;3,1,0)+IF(AND(BQ7&gt;BP7,BQ7-BP7&lt;8),1,0),""))</f>
      </c>
      <c r="BX7" s="20">
        <f aca="true" t="shared" si="9" ref="BX7:BX38">IF(BT7=1,4,0)+IF(BV7=1,2,0)+IF(ISNUMBER(BW7),BW7,0)</f>
        <v>0</v>
      </c>
      <c r="BY7" s="11">
        <f>IF(BS7=1,"",IF(IF(ISNUMBER(SEARCH(BO$1,$B7)),SEARCH(BO$1,$B7),"")&gt;1,"",IF(ISNUMBER(SEARCH(BO$1,$B7)),SEARCH(BO$1,$B7),"")))</f>
      </c>
      <c r="BZ7" s="20">
        <f>IF(BS7=1,"",IF(IF(ISNUMBER(SEARCH(BO$1,$B7)),SEARCH(BO$1,$B7),0)&lt;2,"",1))</f>
      </c>
      <c r="CA7" s="20">
        <f>IF(AND(BO7=1,BT7=1),1,"")</f>
      </c>
      <c r="CB7" s="27">
        <f>IF(AND(BO7=1,BU7=1),1,"")</f>
      </c>
      <c r="CD7" s="11">
        <f>IF(ISNUMBER(SEARCH(CD$1,$B7)),SEARCH(CD$1,$B7),0)</f>
        <v>0</v>
      </c>
      <c r="CE7" s="19">
        <f>IF(ISNUMBER(IF(CD7=0,"",IF(CD7=1,VALUE(LEFT($D7,2)),VALUE(RIGHT($D7,2))))),IF(CD7=0,"",IF(CD7=1,VALUE(LEFT($D7,2)),VALUE(RIGHT($D7,2)))),"")</f>
      </c>
      <c r="CF7" s="11">
        <f>IF(ISNUMBER(IF(CD7=0,"",IF(CD7&gt;1,VALUE(LEFT($D7,2)),VALUE(RIGHT($D7,2))))),IF(CD7=0,"",IF(CD7&gt;1,VALUE(LEFT($D7,2)),VALUE(RIGHT($D7,2)))),"")</f>
      </c>
      <c r="CG7" s="11">
        <f>IF(ISNUMBER(IF(CD7=0,"",IF(CD7=1,VALUE(LEFT($E7,2)),VALUE(RIGHT($E7,2))))),IF(CD7=0,"",IF(CD7=1,VALUE(LEFT($E7,2)),VALUE(RIGHT($E7,2)))),"")</f>
      </c>
      <c r="CH7" s="11">
        <f>IF(CE7="","",1)</f>
      </c>
      <c r="CI7" s="11">
        <f>IF(CE7&gt;CF7,1,"")</f>
      </c>
      <c r="CJ7" s="11">
        <f>IF(CF7&gt;CE7,1,"")</f>
      </c>
      <c r="CK7" s="11">
        <f>IF(OR(CE7="",CF7=""),"",IF(CE7=CF7,1,""))</f>
      </c>
      <c r="CL7" s="11">
        <f aca="true" t="shared" si="10" ref="CL7:CL38">IF(E7="","",IF(ISNUMBER(IF(CG7&gt;3,1,0)+IF(AND(CF7&gt;CE7,CF7-CE7&lt;8),1,0)),IF(CG7&gt;3,1,0)+IF(AND(CF7&gt;CE7,CF7-CE7&lt;8),1,0),""))</f>
      </c>
      <c r="CM7" s="20">
        <f aca="true" t="shared" si="11" ref="CM7:CM38">IF(CI7=1,4,0)+IF(CK7=1,2,0)+IF(ISNUMBER(CL7),CL7,0)</f>
        <v>0</v>
      </c>
      <c r="CN7" s="11">
        <f>IF(CH7=1,"",IF(IF(ISNUMBER(SEARCH(CD$1,$B7)),SEARCH(CD$1,$B7),"")&gt;1,"",IF(ISNUMBER(SEARCH(CD$1,$B7)),SEARCH(CD$1,$B7),"")))</f>
      </c>
      <c r="CO7" s="20">
        <f>IF(CH7=1,"",IF(IF(ISNUMBER(SEARCH(CD$1,$B7)),SEARCH(CD$1,$B7),0)&lt;2,"",1))</f>
      </c>
      <c r="CP7" s="20">
        <f>IF(AND(CD7=1,CI7=1),1,"")</f>
      </c>
      <c r="CQ7" s="27">
        <f>IF(AND(CD7=1,CJ7=1),1,"")</f>
      </c>
      <c r="CS7" s="11">
        <f>IF(ISNUMBER(SEARCH(CS$1,$B7)),SEARCH(CS$1,$B7),0)</f>
        <v>0</v>
      </c>
      <c r="CT7" s="19">
        <f>IF(ISNUMBER(IF(CS7=0,"",IF(CS7=1,VALUE(LEFT($D7,2)),VALUE(RIGHT($D7,2))))),IF(CS7=0,"",IF(CS7=1,VALUE(LEFT($D7,2)),VALUE(RIGHT($D7,2)))),"")</f>
      </c>
      <c r="CU7" s="11">
        <f>IF(ISNUMBER(IF(CS7=0,"",IF(CS7&gt;1,VALUE(LEFT($D7,2)),VALUE(RIGHT($D7,2))))),IF(CS7=0,"",IF(CS7&gt;1,VALUE(LEFT($D7,2)),VALUE(RIGHT($D7,2)))),"")</f>
      </c>
      <c r="CV7" s="11">
        <f>IF(ISNUMBER(IF(CS7=0,"",IF(CS7=1,VALUE(LEFT($E7,2)),VALUE(RIGHT($E7,2))))),IF(CS7=0,"",IF(CS7=1,VALUE(LEFT($E7,2)),VALUE(RIGHT($E7,2)))),"")</f>
      </c>
      <c r="CW7" s="11">
        <f>IF(CT7="","",1)</f>
      </c>
      <c r="CX7" s="11">
        <f>IF(CT7&gt;CU7,1,"")</f>
      </c>
      <c r="CY7" s="11">
        <f>IF(CU7&gt;CT7,1,"")</f>
      </c>
      <c r="CZ7" s="11">
        <f>IF(OR(CT7="",CU7=""),"",IF(CT7=CU7,1,""))</f>
      </c>
      <c r="DA7" s="11">
        <f aca="true" t="shared" si="12" ref="DA7:DA38">IF(E7="","",IF(ISNUMBER(IF(CV7&gt;3,1,0)+IF(AND(CU7&gt;CT7,CU7-CT7&lt;8),1,0)),IF(CV7&gt;3,1,0)+IF(AND(CU7&gt;CT7,CU7-CT7&lt;8),1,0),""))</f>
      </c>
      <c r="DB7" s="20">
        <f aca="true" t="shared" si="13" ref="DB7:DB38">IF(CX7=1,4,0)+IF(CZ7=1,2,0)+IF(ISNUMBER(DA7),DA7,0)</f>
        <v>0</v>
      </c>
      <c r="DC7" s="11">
        <f>IF(CW7=1,"",IF(IF(ISNUMBER(SEARCH(CS$1,$B7)),SEARCH(CS$1,$B7),"")&gt;1,"",IF(ISNUMBER(SEARCH(CS$1,$B7)),SEARCH(CS$1,$B7),"")))</f>
      </c>
      <c r="DD7" s="20">
        <f>IF(CW7=1,"",IF(IF(ISNUMBER(SEARCH(CS$1,$B7)),SEARCH(CS$1,$B7),0)&lt;2,"",1))</f>
      </c>
      <c r="DE7" s="20">
        <f>IF(AND(CS7=1,CX7=1),1,"")</f>
      </c>
      <c r="DF7" s="27">
        <f>IF(AND(CS7=1,CY7=1),1,"")</f>
      </c>
      <c r="DH7" s="11">
        <f>IF(ISNUMBER(SEARCH(DH$1,$B7)),SEARCH(DH$1,$B7),0)</f>
        <v>0</v>
      </c>
      <c r="DI7" s="19">
        <f>IF(ISNUMBER(IF(DH7=0,"",IF(DH7=1,VALUE(LEFT($D7,2)),VALUE(RIGHT($D7,2))))),IF(DH7=0,"",IF(DH7=1,VALUE(LEFT($D7,2)),VALUE(RIGHT($D7,2)))),"")</f>
      </c>
      <c r="DJ7" s="11">
        <f>IF(ISNUMBER(IF(DH7=0,"",IF(DH7&gt;1,VALUE(LEFT($D7,2)),VALUE(RIGHT($D7,2))))),IF(DH7=0,"",IF(DH7&gt;1,VALUE(LEFT($D7,2)),VALUE(RIGHT($D7,2)))),"")</f>
      </c>
      <c r="DK7" s="11">
        <f>IF(ISNUMBER(IF(DH7=0,"",IF(DH7=1,VALUE(LEFT($E7,2)),VALUE(RIGHT($E7,2))))),IF(DH7=0,"",IF(DH7=1,VALUE(LEFT($E7,2)),VALUE(RIGHT($E7,2)))),"")</f>
      </c>
      <c r="DL7" s="11">
        <f>IF(DI7="","",1)</f>
      </c>
      <c r="DM7" s="11">
        <f>IF(DI7&gt;DJ7,1,"")</f>
      </c>
      <c r="DN7" s="11">
        <f>IF(DJ7&gt;DI7,1,"")</f>
      </c>
      <c r="DO7" s="11">
        <f>IF(OR(DI7="",DJ7=""),"",IF(DI7=DJ7,1,""))</f>
      </c>
      <c r="DP7" s="11">
        <f aca="true" t="shared" si="14" ref="DP7:DP38">IF(E7="","",IF(ISNUMBER(IF(DK7&gt;3,1,0)+IF(AND(DJ7&gt;DI7,DJ7-DI7&lt;8),1,0)),IF(DK7&gt;3,1,0)+IF(AND(DJ7&gt;DI7,DJ7-DI7&lt;8),1,0),""))</f>
      </c>
      <c r="DQ7" s="20">
        <f aca="true" t="shared" si="15" ref="DQ7:DQ38">IF(DM7=1,4,0)+IF(DO7=1,2,0)+IF(ISNUMBER(DP7),DP7,0)</f>
        <v>0</v>
      </c>
      <c r="DR7" s="11">
        <f>IF(DL7=1,"",IF(IF(ISNUMBER(SEARCH(DH$1,$B7)),SEARCH(DH$1,$B7),"")&gt;1,"",IF(ISNUMBER(SEARCH(DH$1,$B7)),SEARCH(DH$1,$B7),"")))</f>
      </c>
      <c r="DS7" s="20">
        <f>IF(DL7=1,"",IF(IF(ISNUMBER(SEARCH(DH$1,$B7)),SEARCH(DH$1,$B7),0)&lt;2,"",1))</f>
      </c>
      <c r="DT7" s="20">
        <f>IF(AND(DH7=1,DM7=1),1,"")</f>
      </c>
      <c r="DU7" s="27">
        <f>IF(AND(DH7=1,DN7=1),1,"")</f>
      </c>
      <c r="DW7" s="11">
        <f>IF(ISNUMBER(SEARCH(DW$1,$B7)),SEARCH(DW$1,$B7),0)</f>
        <v>0</v>
      </c>
      <c r="DX7" s="19">
        <f>IF(ISNUMBER(IF(DW7=0,"",IF(DW7=1,VALUE(LEFT($D7,2)),VALUE(RIGHT($D7,2))))),IF(DW7=0,"",IF(DW7=1,VALUE(LEFT($D7,2)),VALUE(RIGHT($D7,2)))),"")</f>
      </c>
      <c r="DY7" s="11">
        <f>IF(ISNUMBER(IF(DW7=0,"",IF(DW7&gt;1,VALUE(LEFT($D7,2)),VALUE(RIGHT($D7,2))))),IF(DW7=0,"",IF(DW7&gt;1,VALUE(LEFT($D7,2)),VALUE(RIGHT($D7,2)))),"")</f>
      </c>
      <c r="DZ7" s="11">
        <f>IF(ISNUMBER(IF(DW7=0,"",IF(DW7=1,VALUE(LEFT($E7,2)),VALUE(RIGHT($E7,2))))),IF(DW7=0,"",IF(DW7=1,VALUE(LEFT($E7,2)),VALUE(RIGHT($E7,2)))),"")</f>
      </c>
      <c r="EA7" s="11">
        <f>IF(DX7="","",1)</f>
      </c>
      <c r="EB7" s="11">
        <f>IF(DX7&gt;DY7,1,"")</f>
      </c>
      <c r="EC7" s="11">
        <f>IF(DY7&gt;DX7,1,"")</f>
      </c>
      <c r="ED7" s="11">
        <f>IF(OR(DX7="",DY7=""),"",IF(DX7=DY7,1,""))</f>
      </c>
      <c r="EE7" s="11">
        <f aca="true" t="shared" si="16" ref="EE7:EE38">IF(E7="","",IF(ISNUMBER(IF(DZ7&gt;3,1,0)+IF(AND(DY7&gt;DX7,DY7-DX7&lt;8),1,0)),IF(DZ7&gt;3,1,0)+IF(AND(DY7&gt;DX7,DY7-DX7&lt;8),1,0),""))</f>
      </c>
      <c r="EF7" s="20">
        <f aca="true" t="shared" si="17" ref="EF7:EF38">IF(EB7=1,4,0)+IF(ED7=1,2,0)+IF(ISNUMBER(EE7),EE7,0)</f>
        <v>0</v>
      </c>
      <c r="EG7" s="11">
        <f>IF(EA7=1,"",IF(IF(ISNUMBER(SEARCH(DW$1,$B7)),SEARCH(DW$1,$B7),"")&gt;1,"",IF(ISNUMBER(SEARCH(DW$1,$B7)),SEARCH(DW$1,$B7),"")))</f>
      </c>
      <c r="EH7" s="20">
        <f>IF(EA7=1,"",IF(IF(ISNUMBER(SEARCH(DW$1,$B7)),SEARCH(DW$1,$B7),0)&lt;2,"",1))</f>
      </c>
      <c r="EI7" s="20">
        <f>IF(AND(DW7=1,EB7=1),1,"")</f>
      </c>
      <c r="EJ7" s="27">
        <f>IF(AND(DW7=1,EC7=1),1,"")</f>
      </c>
      <c r="EL7" s="11">
        <f>IF(ISNUMBER(SEARCH(EL$1,$B7)),SEARCH(EL$1,$B7),0)</f>
        <v>0</v>
      </c>
      <c r="EM7" s="19">
        <f>IF(ISNUMBER(IF(EL7=0,"",IF(EL7=1,VALUE(LEFT($D7,2)),VALUE(RIGHT($D7,2))))),IF(EL7=0,"",IF(EL7=1,VALUE(LEFT($D7,2)),VALUE(RIGHT($D7,2)))),"")</f>
      </c>
      <c r="EN7" s="11">
        <f>IF(ISNUMBER(IF(EL7=0,"",IF(EL7&gt;1,VALUE(LEFT($D7,2)),VALUE(RIGHT($D7,2))))),IF(EL7=0,"",IF(EL7&gt;1,VALUE(LEFT($D7,2)),VALUE(RIGHT($D7,2)))),"")</f>
      </c>
      <c r="EO7" s="11">
        <f>IF(ISNUMBER(IF(EL7=0,"",IF(EL7=1,VALUE(LEFT($E7,2)),VALUE(RIGHT($E7,2))))),IF(EL7=0,"",IF(EL7=1,VALUE(LEFT($E7,2)),VALUE(RIGHT($E7,2)))),"")</f>
      </c>
      <c r="EP7" s="11">
        <f>IF(EM7="","",1)</f>
      </c>
      <c r="EQ7" s="11">
        <f>IF(EM7&gt;EN7,1,"")</f>
      </c>
      <c r="ER7" s="11">
        <f>IF(EN7&gt;EM7,1,"")</f>
      </c>
      <c r="ES7" s="11">
        <f>IF(OR(EM7="",EN7=""),"",IF(EM7=EN7,1,""))</f>
      </c>
      <c r="ET7" s="11">
        <f aca="true" t="shared" si="18" ref="ET7:ET38">IF(E7="","",IF(ISNUMBER(IF(EO7&gt;3,1,0)+IF(AND(EN7&gt;EM7,EN7-EM7&lt;8),1,0)),IF(EO7&gt;3,1,0)+IF(AND(EN7&gt;EM7,EN7-EM7&lt;8),1,0),""))</f>
      </c>
      <c r="EU7" s="20">
        <f aca="true" t="shared" si="19" ref="EU7:EU38">IF(EQ7=1,4,0)+IF(ES7=1,2,0)+IF(ISNUMBER(ET7),ET7,0)</f>
        <v>0</v>
      </c>
      <c r="EV7" s="11">
        <f>IF(EP7=1,"",IF(IF(ISNUMBER(SEARCH(EL$1,$B7)),SEARCH(EL$1,$B7),"")&gt;1,"",IF(ISNUMBER(SEARCH(EL$1,$B7)),SEARCH(EL$1,$B7),"")))</f>
      </c>
      <c r="EW7" s="20">
        <f>IF(EP7=1,"",IF(IF(ISNUMBER(SEARCH(EL$1,$B7)),SEARCH(EL$1,$B7),0)&lt;2,"",1))</f>
      </c>
      <c r="EX7" s="20">
        <f>IF(AND(EL7=1,EQ7=1),1,"")</f>
      </c>
      <c r="EY7" s="27">
        <f>IF(AND(EL7=1,ER7=1),1,"")</f>
      </c>
      <c r="FA7" s="11">
        <f>IF(ISNUMBER(SEARCH(FA$1,$B7)),SEARCH(FA$1,$B7),0)</f>
        <v>9</v>
      </c>
      <c r="FB7" s="19">
        <f>IF(ISNUMBER(IF(FA7=0,"",IF(FA7=1,VALUE(LEFT($D7,2)),VALUE(RIGHT($D7,2))))),IF(FA7=0,"",IF(FA7=1,VALUE(LEFT($D7,2)),VALUE(RIGHT($D7,2)))),"")</f>
        <v>28</v>
      </c>
      <c r="FC7" s="11">
        <f>IF(ISNUMBER(IF(FA7=0,"",IF(FA7&gt;1,VALUE(LEFT($D7,2)),VALUE(RIGHT($D7,2))))),IF(FA7=0,"",IF(FA7&gt;1,VALUE(LEFT($D7,2)),VALUE(RIGHT($D7,2)))),"")</f>
        <v>23</v>
      </c>
      <c r="FD7" s="11">
        <f>IF(ISNUMBER(IF(FA7=0,"",IF(FA7=1,VALUE(LEFT($E7,2)),VALUE(RIGHT($E7,2))))),IF(FA7=0,"",IF(FA7=1,VALUE(LEFT($E7,2)),VALUE(RIGHT($E7,2)))),"")</f>
        <v>3</v>
      </c>
      <c r="FE7" s="11">
        <f>IF(FB7="","",1)</f>
        <v>1</v>
      </c>
      <c r="FF7" s="11">
        <f>IF(FB7&gt;FC7,1,"")</f>
        <v>1</v>
      </c>
      <c r="FG7" s="11">
        <f>IF(FC7&gt;FB7,1,"")</f>
      </c>
      <c r="FH7" s="11">
        <f>IF(OR(FB7="",FC7=""),"",IF(FB7=FC7,1,""))</f>
      </c>
      <c r="FI7" s="11">
        <f aca="true" t="shared" si="20" ref="FI7:FI38">IF(E7="","",IF(ISNUMBER(IF(FD7&gt;3,1,0)+IF(AND(FC7&gt;FB7,FC7-FB7&lt;8),1,0)),IF(FD7&gt;3,1,0)+IF(AND(FC7&gt;FB7,FC7-FB7&lt;8),1,0),""))</f>
        <v>0</v>
      </c>
      <c r="FJ7" s="20">
        <f aca="true" t="shared" si="21" ref="FJ7:FJ38">IF(FF7=1,4,0)+IF(FH7=1,2,0)+IF(ISNUMBER(FI7),FI7,0)</f>
        <v>4</v>
      </c>
      <c r="FK7" s="11">
        <f>IF(FE7=1,"",IF(IF(ISNUMBER(SEARCH(FA$1,$B7)),SEARCH(FA$1,$B7),"")&gt;1,"",IF(ISNUMBER(SEARCH(FA$1,$B7)),SEARCH(FA$1,$B7),"")))</f>
      </c>
      <c r="FL7" s="20">
        <f>IF(FE7=1,"",IF(IF(ISNUMBER(SEARCH(FA$1,$B7)),SEARCH(FA$1,$B7),0)&lt;2,"",1))</f>
      </c>
      <c r="FM7" s="20">
        <f>IF(AND(FA7=1,FF7=1),1,"")</f>
      </c>
      <c r="FN7" s="27">
        <f>IF(AND(FA7=1,FG7=1),1,"")</f>
      </c>
      <c r="FP7" s="11">
        <f>IF(ISNUMBER(SEARCH(FP$1,$B7)),SEARCH(FP$1,$B7),0)</f>
        <v>0</v>
      </c>
      <c r="FQ7" s="19">
        <f>IF(ISNUMBER(IF(FP7=0,"",IF(FP7=1,VALUE(LEFT($D7,2)),VALUE(RIGHT($D7,2))))),IF(FP7=0,"",IF(FP7=1,VALUE(LEFT($D7,2)),VALUE(RIGHT($D7,2)))),"")</f>
      </c>
      <c r="FR7" s="11">
        <f>IF(ISNUMBER(IF(FP7=0,"",IF(FP7&gt;1,VALUE(LEFT($D7,2)),VALUE(RIGHT($D7,2))))),IF(FP7=0,"",IF(FP7&gt;1,VALUE(LEFT($D7,2)),VALUE(RIGHT($D7,2)))),"")</f>
      </c>
      <c r="FS7" s="11">
        <f>IF(ISNUMBER(IF(FP7=0,"",IF(FP7=1,VALUE(LEFT($E7,2)),VALUE(RIGHT($E7,2))))),IF(FP7=0,"",IF(FP7=1,VALUE(LEFT($E7,2)),VALUE(RIGHT($E7,2)))),"")</f>
      </c>
      <c r="FT7" s="11">
        <f>IF(FQ7="","",1)</f>
      </c>
      <c r="FU7" s="11">
        <f>IF(FQ7&gt;FR7,1,"")</f>
      </c>
      <c r="FV7" s="11">
        <f>IF(FR7&gt;FQ7,1,"")</f>
      </c>
      <c r="FW7" s="11">
        <f>IF(OR(FQ7="",FR7=""),"",IF(FQ7=FR7,1,""))</f>
      </c>
      <c r="FX7" s="11">
        <f aca="true" t="shared" si="22" ref="FX7:FX38">IF(E7="","",IF(ISNUMBER(IF(FS7&gt;3,1,0)+IF(AND(FR7&gt;FQ7,FR7-FQ7&lt;8),1,0)),IF(FS7&gt;3,1,0)+IF(AND(FR7&gt;FQ7,FR7-FQ7&lt;8),1,0),""))</f>
      </c>
      <c r="FY7" s="20">
        <f aca="true" t="shared" si="23" ref="FY7:FY38">IF(FU7=1,4,0)+IF(FW7=1,2,0)+IF(ISNUMBER(FX7),FX7,0)</f>
        <v>0</v>
      </c>
      <c r="FZ7" s="11">
        <f>IF(FT7=1,"",IF(IF(ISNUMBER(SEARCH(FP$1,$B7)),SEARCH(FP$1,$B7),"")&gt;1,"",IF(ISNUMBER(SEARCH(FP$1,$B7)),SEARCH(FP$1,$B7),"")))</f>
      </c>
      <c r="GA7" s="20">
        <f>IF(FT7=1,"",IF(IF(ISNUMBER(SEARCH(FP$1,$B7)),SEARCH(FP$1,$B7),0)&lt;2,"",1))</f>
      </c>
      <c r="GB7" s="20">
        <f>IF(AND(FP7=1,FU7=1),1,"")</f>
      </c>
      <c r="GC7" s="27">
        <f>IF(AND(FP7=1,FV7=1),1,"")</f>
      </c>
    </row>
    <row r="8" spans="1:185" ht="12.75">
      <c r="A8" s="6">
        <v>38037</v>
      </c>
      <c r="B8" s="7" t="s">
        <v>179</v>
      </c>
      <c r="C8" s="7" t="s">
        <v>108</v>
      </c>
      <c r="D8" s="38" t="s">
        <v>243</v>
      </c>
      <c r="E8" s="38" t="s">
        <v>170</v>
      </c>
      <c r="G8" s="11">
        <f aca="true" t="shared" si="24" ref="G8:G71">IF(ISNUMBER(SEARCH(G$1,$B8)),SEARCH(G$1,$B8),0)</f>
        <v>0</v>
      </c>
      <c r="H8" s="19">
        <f aca="true" t="shared" si="25" ref="H8:H71">IF(ISNUMBER(IF(G8=0,"",IF(G8=1,VALUE(LEFT($D8,2)),VALUE(RIGHT($D8,2))))),IF(G8=0,"",IF(G8=1,VALUE(LEFT($D8,2)),VALUE(RIGHT($D8,2)))),"")</f>
      </c>
      <c r="I8" s="11">
        <f aca="true" t="shared" si="26" ref="I8:I71">IF(ISNUMBER(IF(G8=0,"",IF(G8&gt;1,VALUE(LEFT($D8,2)),VALUE(RIGHT($D8,2))))),IF(G8=0,"",IF(G8&gt;1,VALUE(LEFT($D8,2)),VALUE(RIGHT($D8,2)))),"")</f>
      </c>
      <c r="J8" s="11">
        <f aca="true" t="shared" si="27" ref="J8:J71">IF(ISNUMBER(IF(G8=0,"",IF(G8=1,VALUE(LEFT($E8,2)),VALUE(RIGHT($E8,2))))),IF(G8=0,"",IF(G8=1,VALUE(LEFT($E8,2)),VALUE(RIGHT($E8,2)))),"")</f>
      </c>
      <c r="K8" s="11">
        <f aca="true" t="shared" si="28" ref="K8:K71">IF(H8="","",1)</f>
      </c>
      <c r="L8" s="11">
        <f aca="true" t="shared" si="29" ref="L8:L71">IF(H8&gt;I8,1,"")</f>
      </c>
      <c r="M8" s="11">
        <f aca="true" t="shared" si="30" ref="M8:M71">IF(I8&gt;H8,1,"")</f>
      </c>
      <c r="N8" s="11">
        <f aca="true" t="shared" si="31" ref="N8:N71">IF(OR(H8="",I8=""),"",IF(H8=I8,1,""))</f>
      </c>
      <c r="O8" s="11">
        <f t="shared" si="0"/>
      </c>
      <c r="P8" s="20">
        <f t="shared" si="1"/>
        <v>0</v>
      </c>
      <c r="Q8" s="11">
        <f aca="true" t="shared" si="32" ref="Q8:Q71">IF(K8=1,"",IF(IF(ISNUMBER(SEARCH(G$1,$B8)),SEARCH(G$1,$B8),"")&gt;1,"",IF(ISNUMBER(SEARCH(G$1,$B8)),SEARCH(G$1,$B8),"")))</f>
      </c>
      <c r="R8" s="20">
        <f aca="true" t="shared" si="33" ref="R8:R71">IF(K8=1,"",IF(IF(ISNUMBER(SEARCH(G$1,$B8)),SEARCH(G$1,$B8),0)&lt;2,"",1))</f>
      </c>
      <c r="S8" s="20">
        <f aca="true" t="shared" si="34" ref="S8:S71">IF(AND(G8=1,L8=1),1,"")</f>
      </c>
      <c r="T8" s="27">
        <f aca="true" t="shared" si="35" ref="T8:T71">IF(AND(G8=1,M8=1),1,"")</f>
      </c>
      <c r="V8" s="11">
        <f aca="true" t="shared" si="36" ref="V8:V71">IF(ISNUMBER(SEARCH(V$1,$B8)),SEARCH(V$1,$B8),0)</f>
        <v>0</v>
      </c>
      <c r="W8" s="19">
        <f aca="true" t="shared" si="37" ref="W8:W71">IF(ISNUMBER(IF(V8=0,"",IF(V8=1,VALUE(LEFT($D8,2)),VALUE(RIGHT($D8,2))))),IF(V8=0,"",IF(V8=1,VALUE(LEFT($D8,2)),VALUE(RIGHT($D8,2)))),"")</f>
      </c>
      <c r="X8" s="11">
        <f aca="true" t="shared" si="38" ref="X8:X71">IF(ISNUMBER(IF(V8=0,"",IF(V8&gt;1,VALUE(LEFT($D8,2)),VALUE(RIGHT($D8,2))))),IF(V8=0,"",IF(V8&gt;1,VALUE(LEFT($D8,2)),VALUE(RIGHT($D8,2)))),"")</f>
      </c>
      <c r="Y8" s="11">
        <f aca="true" t="shared" si="39" ref="Y8:Y71">IF(ISNUMBER(IF(V8=0,"",IF(V8=1,VALUE(LEFT($E8,2)),VALUE(RIGHT($E8,2))))),IF(V8=0,"",IF(V8=1,VALUE(LEFT($E8,2)),VALUE(RIGHT($E8,2)))),"")</f>
      </c>
      <c r="Z8" s="11">
        <f aca="true" t="shared" si="40" ref="Z8:Z71">IF(W8="","",1)</f>
      </c>
      <c r="AA8" s="11">
        <f aca="true" t="shared" si="41" ref="AA8:AA71">IF(W8&gt;X8,1,"")</f>
      </c>
      <c r="AB8" s="11">
        <f aca="true" t="shared" si="42" ref="AB8:AB71">IF(X8&gt;W8,1,"")</f>
      </c>
      <c r="AC8" s="11">
        <f aca="true" t="shared" si="43" ref="AC8:AC71">IF(OR(W8="",X8=""),"",IF(W8=X8,1,""))</f>
      </c>
      <c r="AD8" s="11">
        <f t="shared" si="2"/>
      </c>
      <c r="AE8" s="20">
        <f t="shared" si="3"/>
        <v>0</v>
      </c>
      <c r="AF8" s="11">
        <f aca="true" t="shared" si="44" ref="AF8:AF71">IF(Z8=1,"",IF(IF(ISNUMBER(SEARCH(V$1,$B8)),SEARCH(V$1,$B8),"")&gt;1,"",IF(ISNUMBER(SEARCH(V$1,$B8)),SEARCH(V$1,$B8),"")))</f>
      </c>
      <c r="AG8" s="20">
        <f aca="true" t="shared" si="45" ref="AG8:AG71">IF(Z8=1,"",IF(IF(ISNUMBER(SEARCH(V$1,$B8)),SEARCH(V$1,$B8),0)&lt;2,"",1))</f>
      </c>
      <c r="AH8" s="20">
        <f aca="true" t="shared" si="46" ref="AH8:AH71">IF(AND(V8=1,AA8=1),1,"")</f>
      </c>
      <c r="AI8" s="27">
        <f aca="true" t="shared" si="47" ref="AI8:AI71">IF(AND(V8=1,AB8=1),1,"")</f>
      </c>
      <c r="AK8" s="11">
        <f aca="true" t="shared" si="48" ref="AK8:AK71">IF(ISNUMBER(SEARCH(AK$1,$B8)),SEARCH(AK$1,$B8),0)</f>
        <v>0</v>
      </c>
      <c r="AL8" s="19">
        <f aca="true" t="shared" si="49" ref="AL8:AL71">IF(ISNUMBER(IF(AK8=0,"",IF(AK8=1,VALUE(LEFT($D8,2)),VALUE(RIGHT($D8,2))))),IF(AK8=0,"",IF(AK8=1,VALUE(LEFT($D8,2)),VALUE(RIGHT($D8,2)))),"")</f>
      </c>
      <c r="AM8" s="11">
        <f aca="true" t="shared" si="50" ref="AM8:AM71">IF(ISNUMBER(IF(AK8=0,"",IF(AK8&gt;1,VALUE(LEFT($D8,2)),VALUE(RIGHT($D8,2))))),IF(AK8=0,"",IF(AK8&gt;1,VALUE(LEFT($D8,2)),VALUE(RIGHT($D8,2)))),"")</f>
      </c>
      <c r="AN8" s="11">
        <f aca="true" t="shared" si="51" ref="AN8:AN71">IF(ISNUMBER(IF(AK8=0,"",IF(AK8=1,VALUE(LEFT($E8,2)),VALUE(RIGHT($E8,2))))),IF(AK8=0,"",IF(AK8=1,VALUE(LEFT($E8,2)),VALUE(RIGHT($E8,2)))),"")</f>
      </c>
      <c r="AO8" s="11">
        <f aca="true" t="shared" si="52" ref="AO8:AO71">IF(AL8="","",1)</f>
      </c>
      <c r="AP8" s="11">
        <f aca="true" t="shared" si="53" ref="AP8:AP71">IF(AL8&gt;AM8,1,"")</f>
      </c>
      <c r="AQ8" s="11">
        <f aca="true" t="shared" si="54" ref="AQ8:AQ71">IF(AM8&gt;AL8,1,"")</f>
      </c>
      <c r="AR8" s="11">
        <f aca="true" t="shared" si="55" ref="AR8:AR71">IF(OR(AL8="",AM8=""),"",IF(AL8=AM8,1,""))</f>
      </c>
      <c r="AS8" s="11">
        <f t="shared" si="4"/>
      </c>
      <c r="AT8" s="20">
        <f t="shared" si="5"/>
        <v>0</v>
      </c>
      <c r="AU8" s="11">
        <f aca="true" t="shared" si="56" ref="AU8:AU71">IF(AO8=1,"",IF(IF(ISNUMBER(SEARCH(AK$1,$B8)),SEARCH(AK$1,$B8),"")&gt;1,"",IF(ISNUMBER(SEARCH(AK$1,$B8)),SEARCH(AK$1,$B8),"")))</f>
      </c>
      <c r="AV8" s="20">
        <f aca="true" t="shared" si="57" ref="AV8:AV71">IF(AO8=1,"",IF(IF(ISNUMBER(SEARCH(AK$1,$B8)),SEARCH(AK$1,$B8),0)&lt;2,"",1))</f>
      </c>
      <c r="AW8" s="20">
        <f aca="true" t="shared" si="58" ref="AW8:AW71">IF(AND(AK8=1,AP8=1),1,"")</f>
      </c>
      <c r="AX8" s="27">
        <f aca="true" t="shared" si="59" ref="AX8:AX71">IF(AND(AK8=1,AQ8=1),1,"")</f>
      </c>
      <c r="AZ8" s="11">
        <f aca="true" t="shared" si="60" ref="AZ8:AZ71">IF(ISNUMBER(SEARCH(AZ$1,$B8)),SEARCH(AZ$1,$B8),0)</f>
        <v>0</v>
      </c>
      <c r="BA8" s="19">
        <f aca="true" t="shared" si="61" ref="BA8:BA71">IF(ISNUMBER(IF(AZ8=0,"",IF(AZ8=1,VALUE(LEFT($D8,2)),VALUE(RIGHT($D8,2))))),IF(AZ8=0,"",IF(AZ8=1,VALUE(LEFT($D8,2)),VALUE(RIGHT($D8,2)))),"")</f>
      </c>
      <c r="BB8" s="11">
        <f aca="true" t="shared" si="62" ref="BB8:BB71">IF(ISNUMBER(IF(AZ8=0,"",IF(AZ8&gt;1,VALUE(LEFT($D8,2)),VALUE(RIGHT($D8,2))))),IF(AZ8=0,"",IF(AZ8&gt;1,VALUE(LEFT($D8,2)),VALUE(RIGHT($D8,2)))),"")</f>
      </c>
      <c r="BC8" s="11">
        <f aca="true" t="shared" si="63" ref="BC8:BC71">IF(ISNUMBER(IF(AZ8=0,"",IF(AZ8=1,VALUE(LEFT($E8,2)),VALUE(RIGHT($E8,2))))),IF(AZ8=0,"",IF(AZ8=1,VALUE(LEFT($E8,2)),VALUE(RIGHT($E8,2)))),"")</f>
      </c>
      <c r="BD8" s="11">
        <f aca="true" t="shared" si="64" ref="BD8:BD71">IF(BA8="","",1)</f>
      </c>
      <c r="BE8" s="11">
        <f aca="true" t="shared" si="65" ref="BE8:BE71">IF(BA8&gt;BB8,1,"")</f>
      </c>
      <c r="BF8" s="11">
        <f aca="true" t="shared" si="66" ref="BF8:BF71">IF(BB8&gt;BA8,1,"")</f>
      </c>
      <c r="BG8" s="11">
        <f aca="true" t="shared" si="67" ref="BG8:BG71">IF(OR(BA8="",BB8=""),"",IF(BA8=BB8,1,""))</f>
      </c>
      <c r="BH8" s="11">
        <f t="shared" si="6"/>
      </c>
      <c r="BI8" s="20">
        <f t="shared" si="7"/>
        <v>0</v>
      </c>
      <c r="BJ8" s="11">
        <f aca="true" t="shared" si="68" ref="BJ8:BJ71">IF(BD8=1,"",IF(IF(ISNUMBER(SEARCH(AZ$1,$B8)),SEARCH(AZ$1,$B8),"")&gt;1,"",IF(ISNUMBER(SEARCH(AZ$1,$B8)),SEARCH(AZ$1,$B8),"")))</f>
      </c>
      <c r="BK8" s="20">
        <f aca="true" t="shared" si="69" ref="BK8:BK71">IF(BD8=1,"",IF(IF(ISNUMBER(SEARCH(AZ$1,$B8)),SEARCH(AZ$1,$B8),0)&lt;2,"",1))</f>
      </c>
      <c r="BL8" s="20">
        <f aca="true" t="shared" si="70" ref="BL8:BL71">IF(AND(AZ8=1,BE8=1),1,"")</f>
      </c>
      <c r="BM8" s="27">
        <f aca="true" t="shared" si="71" ref="BM8:BM71">IF(AND(AZ8=1,BF8=1),1,"")</f>
      </c>
      <c r="BO8" s="11">
        <f aca="true" t="shared" si="72" ref="BO8:BO71">IF(ISNUMBER(SEARCH(BO$1,$B8)),SEARCH(BO$1,$B8),0)</f>
        <v>0</v>
      </c>
      <c r="BP8" s="19">
        <f aca="true" t="shared" si="73" ref="BP8:BP71">IF(ISNUMBER(IF(BO8=0,"",IF(BO8=1,VALUE(LEFT($D8,2)),VALUE(RIGHT($D8,2))))),IF(BO8=0,"",IF(BO8=1,VALUE(LEFT($D8,2)),VALUE(RIGHT($D8,2)))),"")</f>
      </c>
      <c r="BQ8" s="11">
        <f aca="true" t="shared" si="74" ref="BQ8:BQ71">IF(ISNUMBER(IF(BO8=0,"",IF(BO8&gt;1,VALUE(LEFT($D8,2)),VALUE(RIGHT($D8,2))))),IF(BO8=0,"",IF(BO8&gt;1,VALUE(LEFT($D8,2)),VALUE(RIGHT($D8,2)))),"")</f>
      </c>
      <c r="BR8" s="11">
        <f aca="true" t="shared" si="75" ref="BR8:BR71">IF(ISNUMBER(IF(BO8=0,"",IF(BO8=1,VALUE(LEFT($E8,2)),VALUE(RIGHT($E8,2))))),IF(BO8=0,"",IF(BO8=1,VALUE(LEFT($E8,2)),VALUE(RIGHT($E8,2)))),"")</f>
      </c>
      <c r="BS8" s="11">
        <f aca="true" t="shared" si="76" ref="BS8:BS71">IF(BP8="","",1)</f>
      </c>
      <c r="BT8" s="11">
        <f aca="true" t="shared" si="77" ref="BT8:BT71">IF(BP8&gt;BQ8,1,"")</f>
      </c>
      <c r="BU8" s="11">
        <f aca="true" t="shared" si="78" ref="BU8:BU71">IF(BQ8&gt;BP8,1,"")</f>
      </c>
      <c r="BV8" s="11">
        <f aca="true" t="shared" si="79" ref="BV8:BV71">IF(OR(BP8="",BQ8=""),"",IF(BP8=BQ8,1,""))</f>
      </c>
      <c r="BW8" s="11">
        <f t="shared" si="8"/>
      </c>
      <c r="BX8" s="20">
        <f t="shared" si="9"/>
        <v>0</v>
      </c>
      <c r="BY8" s="11">
        <f aca="true" t="shared" si="80" ref="BY8:BY71">IF(BS8=1,"",IF(IF(ISNUMBER(SEARCH(BO$1,$B8)),SEARCH(BO$1,$B8),"")&gt;1,"",IF(ISNUMBER(SEARCH(BO$1,$B8)),SEARCH(BO$1,$B8),"")))</f>
      </c>
      <c r="BZ8" s="20">
        <f aca="true" t="shared" si="81" ref="BZ8:BZ71">IF(BS8=1,"",IF(IF(ISNUMBER(SEARCH(BO$1,$B8)),SEARCH(BO$1,$B8),0)&lt;2,"",1))</f>
      </c>
      <c r="CA8" s="20">
        <f aca="true" t="shared" si="82" ref="CA8:CA71">IF(AND(BO8=1,BT8=1),1,"")</f>
      </c>
      <c r="CB8" s="27">
        <f aca="true" t="shared" si="83" ref="CB8:CB71">IF(AND(BO8=1,BU8=1),1,"")</f>
      </c>
      <c r="CD8" s="11">
        <f aca="true" t="shared" si="84" ref="CD8:CD71">IF(ISNUMBER(SEARCH(CD$1,$B8)),SEARCH(CD$1,$B8),0)</f>
        <v>0</v>
      </c>
      <c r="CE8" s="19">
        <f aca="true" t="shared" si="85" ref="CE8:CE71">IF(ISNUMBER(IF(CD8=0,"",IF(CD8=1,VALUE(LEFT($D8,2)),VALUE(RIGHT($D8,2))))),IF(CD8=0,"",IF(CD8=1,VALUE(LEFT($D8,2)),VALUE(RIGHT($D8,2)))),"")</f>
      </c>
      <c r="CF8" s="11">
        <f aca="true" t="shared" si="86" ref="CF8:CF71">IF(ISNUMBER(IF(CD8=0,"",IF(CD8&gt;1,VALUE(LEFT($D8,2)),VALUE(RIGHT($D8,2))))),IF(CD8=0,"",IF(CD8&gt;1,VALUE(LEFT($D8,2)),VALUE(RIGHT($D8,2)))),"")</f>
      </c>
      <c r="CG8" s="11">
        <f aca="true" t="shared" si="87" ref="CG8:CG71">IF(ISNUMBER(IF(CD8=0,"",IF(CD8=1,VALUE(LEFT($E8,2)),VALUE(RIGHT($E8,2))))),IF(CD8=0,"",IF(CD8=1,VALUE(LEFT($E8,2)),VALUE(RIGHT($E8,2)))),"")</f>
      </c>
      <c r="CH8" s="11">
        <f aca="true" t="shared" si="88" ref="CH8:CH71">IF(CE8="","",1)</f>
      </c>
      <c r="CI8" s="11">
        <f aca="true" t="shared" si="89" ref="CI8:CI71">IF(CE8&gt;CF8,1,"")</f>
      </c>
      <c r="CJ8" s="11">
        <f aca="true" t="shared" si="90" ref="CJ8:CJ71">IF(CF8&gt;CE8,1,"")</f>
      </c>
      <c r="CK8" s="11">
        <f aca="true" t="shared" si="91" ref="CK8:CK71">IF(OR(CE8="",CF8=""),"",IF(CE8=CF8,1,""))</f>
      </c>
      <c r="CL8" s="11">
        <f t="shared" si="10"/>
      </c>
      <c r="CM8" s="20">
        <f t="shared" si="11"/>
        <v>0</v>
      </c>
      <c r="CN8" s="11">
        <f aca="true" t="shared" si="92" ref="CN8:CN71">IF(CH8=1,"",IF(IF(ISNUMBER(SEARCH(CD$1,$B8)),SEARCH(CD$1,$B8),"")&gt;1,"",IF(ISNUMBER(SEARCH(CD$1,$B8)),SEARCH(CD$1,$B8),"")))</f>
      </c>
      <c r="CO8" s="20">
        <f aca="true" t="shared" si="93" ref="CO8:CO71">IF(CH8=1,"",IF(IF(ISNUMBER(SEARCH(CD$1,$B8)),SEARCH(CD$1,$B8),0)&lt;2,"",1))</f>
      </c>
      <c r="CP8" s="20">
        <f aca="true" t="shared" si="94" ref="CP8:CP71">IF(AND(CD8=1,CI8=1),1,"")</f>
      </c>
      <c r="CQ8" s="27">
        <f aca="true" t="shared" si="95" ref="CQ8:CQ71">IF(AND(CD8=1,CJ8=1),1,"")</f>
      </c>
      <c r="CS8" s="11">
        <f aca="true" t="shared" si="96" ref="CS8:CS71">IF(ISNUMBER(SEARCH(CS$1,$B8)),SEARCH(CS$1,$B8),0)</f>
        <v>1</v>
      </c>
      <c r="CT8" s="19">
        <f aca="true" t="shared" si="97" ref="CT8:CT71">IF(ISNUMBER(IF(CS8=0,"",IF(CS8=1,VALUE(LEFT($D8,2)),VALUE(RIGHT($D8,2))))),IF(CS8=0,"",IF(CS8=1,VALUE(LEFT($D8,2)),VALUE(RIGHT($D8,2)))),"")</f>
        <v>39</v>
      </c>
      <c r="CU8" s="11">
        <f aca="true" t="shared" si="98" ref="CU8:CU71">IF(ISNUMBER(IF(CS8=0,"",IF(CS8&gt;1,VALUE(LEFT($D8,2)),VALUE(RIGHT($D8,2))))),IF(CS8=0,"",IF(CS8&gt;1,VALUE(LEFT($D8,2)),VALUE(RIGHT($D8,2)))),"")</f>
        <v>8</v>
      </c>
      <c r="CV8" s="11">
        <f aca="true" t="shared" si="99" ref="CV8:CV71">IF(ISNUMBER(IF(CS8=0,"",IF(CS8=1,VALUE(LEFT($E8,2)),VALUE(RIGHT($E8,2))))),IF(CS8=0,"",IF(CS8=1,VALUE(LEFT($E8,2)),VALUE(RIGHT($E8,2)))),"")</f>
        <v>5</v>
      </c>
      <c r="CW8" s="11">
        <f aca="true" t="shared" si="100" ref="CW8:CW71">IF(CT8="","",1)</f>
        <v>1</v>
      </c>
      <c r="CX8" s="11">
        <f aca="true" t="shared" si="101" ref="CX8:CX71">IF(CT8&gt;CU8,1,"")</f>
        <v>1</v>
      </c>
      <c r="CY8" s="11">
        <f aca="true" t="shared" si="102" ref="CY8:CY71">IF(CU8&gt;CT8,1,"")</f>
      </c>
      <c r="CZ8" s="11">
        <f aca="true" t="shared" si="103" ref="CZ8:CZ71">IF(OR(CT8="",CU8=""),"",IF(CT8=CU8,1,""))</f>
      </c>
      <c r="DA8" s="11">
        <f t="shared" si="12"/>
        <v>1</v>
      </c>
      <c r="DB8" s="20">
        <f t="shared" si="13"/>
        <v>5</v>
      </c>
      <c r="DC8" s="11">
        <f aca="true" t="shared" si="104" ref="DC8:DC71">IF(CW8=1,"",IF(IF(ISNUMBER(SEARCH(CS$1,$B8)),SEARCH(CS$1,$B8),"")&gt;1,"",IF(ISNUMBER(SEARCH(CS$1,$B8)),SEARCH(CS$1,$B8),"")))</f>
      </c>
      <c r="DD8" s="20">
        <f aca="true" t="shared" si="105" ref="DD8:DD71">IF(CW8=1,"",IF(IF(ISNUMBER(SEARCH(CS$1,$B8)),SEARCH(CS$1,$B8),0)&lt;2,"",1))</f>
      </c>
      <c r="DE8" s="20">
        <f aca="true" t="shared" si="106" ref="DE8:DE71">IF(AND(CS8=1,CX8=1),1,"")</f>
        <v>1</v>
      </c>
      <c r="DF8" s="27">
        <f aca="true" t="shared" si="107" ref="DF8:DF71">IF(AND(CS8=1,CY8=1),1,"")</f>
      </c>
      <c r="DH8" s="11">
        <f aca="true" t="shared" si="108" ref="DH8:DH71">IF(ISNUMBER(SEARCH(DH$1,$B8)),SEARCH(DH$1,$B8),0)</f>
        <v>0</v>
      </c>
      <c r="DI8" s="19">
        <f aca="true" t="shared" si="109" ref="DI8:DI71">IF(ISNUMBER(IF(DH8=0,"",IF(DH8=1,VALUE(LEFT($D8,2)),VALUE(RIGHT($D8,2))))),IF(DH8=0,"",IF(DH8=1,VALUE(LEFT($D8,2)),VALUE(RIGHT($D8,2)))),"")</f>
      </c>
      <c r="DJ8" s="11">
        <f aca="true" t="shared" si="110" ref="DJ8:DJ71">IF(ISNUMBER(IF(DH8=0,"",IF(DH8&gt;1,VALUE(LEFT($D8,2)),VALUE(RIGHT($D8,2))))),IF(DH8=0,"",IF(DH8&gt;1,VALUE(LEFT($D8,2)),VALUE(RIGHT($D8,2)))),"")</f>
      </c>
      <c r="DK8" s="11">
        <f aca="true" t="shared" si="111" ref="DK8:DK71">IF(ISNUMBER(IF(DH8=0,"",IF(DH8=1,VALUE(LEFT($E8,2)),VALUE(RIGHT($E8,2))))),IF(DH8=0,"",IF(DH8=1,VALUE(LEFT($E8,2)),VALUE(RIGHT($E8,2)))),"")</f>
      </c>
      <c r="DL8" s="11">
        <f aca="true" t="shared" si="112" ref="DL8:DL71">IF(DI8="","",1)</f>
      </c>
      <c r="DM8" s="11">
        <f aca="true" t="shared" si="113" ref="DM8:DM71">IF(DI8&gt;DJ8,1,"")</f>
      </c>
      <c r="DN8" s="11">
        <f aca="true" t="shared" si="114" ref="DN8:DN71">IF(DJ8&gt;DI8,1,"")</f>
      </c>
      <c r="DO8" s="11">
        <f aca="true" t="shared" si="115" ref="DO8:DO71">IF(OR(DI8="",DJ8=""),"",IF(DI8=DJ8,1,""))</f>
      </c>
      <c r="DP8" s="11">
        <f t="shared" si="14"/>
      </c>
      <c r="DQ8" s="20">
        <f t="shared" si="15"/>
        <v>0</v>
      </c>
      <c r="DR8" s="11">
        <f aca="true" t="shared" si="116" ref="DR8:DR71">IF(DL8=1,"",IF(IF(ISNUMBER(SEARCH(DH$1,$B8)),SEARCH(DH$1,$B8),"")&gt;1,"",IF(ISNUMBER(SEARCH(DH$1,$B8)),SEARCH(DH$1,$B8),"")))</f>
      </c>
      <c r="DS8" s="20">
        <f aca="true" t="shared" si="117" ref="DS8:DS71">IF(DL8=1,"",IF(IF(ISNUMBER(SEARCH(DH$1,$B8)),SEARCH(DH$1,$B8),0)&lt;2,"",1))</f>
      </c>
      <c r="DT8" s="20">
        <f aca="true" t="shared" si="118" ref="DT8:DT71">IF(AND(DH8=1,DM8=1),1,"")</f>
      </c>
      <c r="DU8" s="27">
        <f aca="true" t="shared" si="119" ref="DU8:DU71">IF(AND(DH8=1,DN8=1),1,"")</f>
      </c>
      <c r="DW8" s="11">
        <f aca="true" t="shared" si="120" ref="DW8:DW71">IF(ISNUMBER(SEARCH(DW$1,$B8)),SEARCH(DW$1,$B8),0)</f>
        <v>16</v>
      </c>
      <c r="DX8" s="19">
        <f aca="true" t="shared" si="121" ref="DX8:DX71">IF(ISNUMBER(IF(DW8=0,"",IF(DW8=1,VALUE(LEFT($D8,2)),VALUE(RIGHT($D8,2))))),IF(DW8=0,"",IF(DW8=1,VALUE(LEFT($D8,2)),VALUE(RIGHT($D8,2)))),"")</f>
        <v>8</v>
      </c>
      <c r="DY8" s="11">
        <f aca="true" t="shared" si="122" ref="DY8:DY71">IF(ISNUMBER(IF(DW8=0,"",IF(DW8&gt;1,VALUE(LEFT($D8,2)),VALUE(RIGHT($D8,2))))),IF(DW8=0,"",IF(DW8&gt;1,VALUE(LEFT($D8,2)),VALUE(RIGHT($D8,2)))),"")</f>
        <v>39</v>
      </c>
      <c r="DZ8" s="11">
        <f aca="true" t="shared" si="123" ref="DZ8:DZ71">IF(ISNUMBER(IF(DW8=0,"",IF(DW8=1,VALUE(LEFT($E8,2)),VALUE(RIGHT($E8,2))))),IF(DW8=0,"",IF(DW8=1,VALUE(LEFT($E8,2)),VALUE(RIGHT($E8,2)))),"")</f>
        <v>1</v>
      </c>
      <c r="EA8" s="11">
        <f aca="true" t="shared" si="124" ref="EA8:EA71">IF(DX8="","",1)</f>
        <v>1</v>
      </c>
      <c r="EB8" s="11">
        <f aca="true" t="shared" si="125" ref="EB8:EB71">IF(DX8&gt;DY8,1,"")</f>
      </c>
      <c r="EC8" s="11">
        <f aca="true" t="shared" si="126" ref="EC8:EC71">IF(DY8&gt;DX8,1,"")</f>
        <v>1</v>
      </c>
      <c r="ED8" s="11">
        <f aca="true" t="shared" si="127" ref="ED8:ED71">IF(OR(DX8="",DY8=""),"",IF(DX8=DY8,1,""))</f>
      </c>
      <c r="EE8" s="11">
        <f t="shared" si="16"/>
        <v>0</v>
      </c>
      <c r="EF8" s="20">
        <f t="shared" si="17"/>
        <v>0</v>
      </c>
      <c r="EG8" s="11">
        <f aca="true" t="shared" si="128" ref="EG8:EG71">IF(EA8=1,"",IF(IF(ISNUMBER(SEARCH(DW$1,$B8)),SEARCH(DW$1,$B8),"")&gt;1,"",IF(ISNUMBER(SEARCH(DW$1,$B8)),SEARCH(DW$1,$B8),"")))</f>
      </c>
      <c r="EH8" s="20">
        <f aca="true" t="shared" si="129" ref="EH8:EH71">IF(EA8=1,"",IF(IF(ISNUMBER(SEARCH(DW$1,$B8)),SEARCH(DW$1,$B8),0)&lt;2,"",1))</f>
      </c>
      <c r="EI8" s="20">
        <f aca="true" t="shared" si="130" ref="EI8:EI71">IF(AND(DW8=1,EB8=1),1,"")</f>
      </c>
      <c r="EJ8" s="27">
        <f aca="true" t="shared" si="131" ref="EJ8:EJ71">IF(AND(DW8=1,EC8=1),1,"")</f>
      </c>
      <c r="EL8" s="11">
        <f aca="true" t="shared" si="132" ref="EL8:EL71">IF(ISNUMBER(SEARCH(EL$1,$B8)),SEARCH(EL$1,$B8),0)</f>
        <v>0</v>
      </c>
      <c r="EM8" s="19">
        <f aca="true" t="shared" si="133" ref="EM8:EM71">IF(ISNUMBER(IF(EL8=0,"",IF(EL8=1,VALUE(LEFT($D8,2)),VALUE(RIGHT($D8,2))))),IF(EL8=0,"",IF(EL8=1,VALUE(LEFT($D8,2)),VALUE(RIGHT($D8,2)))),"")</f>
      </c>
      <c r="EN8" s="11">
        <f aca="true" t="shared" si="134" ref="EN8:EN71">IF(ISNUMBER(IF(EL8=0,"",IF(EL8&gt;1,VALUE(LEFT($D8,2)),VALUE(RIGHT($D8,2))))),IF(EL8=0,"",IF(EL8&gt;1,VALUE(LEFT($D8,2)),VALUE(RIGHT($D8,2)))),"")</f>
      </c>
      <c r="EO8" s="11">
        <f aca="true" t="shared" si="135" ref="EO8:EO71">IF(ISNUMBER(IF(EL8=0,"",IF(EL8=1,VALUE(LEFT($E8,2)),VALUE(RIGHT($E8,2))))),IF(EL8=0,"",IF(EL8=1,VALUE(LEFT($E8,2)),VALUE(RIGHT($E8,2)))),"")</f>
      </c>
      <c r="EP8" s="11">
        <f aca="true" t="shared" si="136" ref="EP8:EP71">IF(EM8="","",1)</f>
      </c>
      <c r="EQ8" s="11">
        <f aca="true" t="shared" si="137" ref="EQ8:EQ71">IF(EM8&gt;EN8,1,"")</f>
      </c>
      <c r="ER8" s="11">
        <f aca="true" t="shared" si="138" ref="ER8:ER71">IF(EN8&gt;EM8,1,"")</f>
      </c>
      <c r="ES8" s="11">
        <f aca="true" t="shared" si="139" ref="ES8:ES71">IF(OR(EM8="",EN8=""),"",IF(EM8=EN8,1,""))</f>
      </c>
      <c r="ET8" s="11">
        <f t="shared" si="18"/>
      </c>
      <c r="EU8" s="20">
        <f t="shared" si="19"/>
        <v>0</v>
      </c>
      <c r="EV8" s="11">
        <f aca="true" t="shared" si="140" ref="EV8:EV71">IF(EP8=1,"",IF(IF(ISNUMBER(SEARCH(EL$1,$B8)),SEARCH(EL$1,$B8),"")&gt;1,"",IF(ISNUMBER(SEARCH(EL$1,$B8)),SEARCH(EL$1,$B8),"")))</f>
      </c>
      <c r="EW8" s="20">
        <f aca="true" t="shared" si="141" ref="EW8:EW71">IF(EP8=1,"",IF(IF(ISNUMBER(SEARCH(EL$1,$B8)),SEARCH(EL$1,$B8),0)&lt;2,"",1))</f>
      </c>
      <c r="EX8" s="20">
        <f aca="true" t="shared" si="142" ref="EX8:EX71">IF(AND(EL8=1,EQ8=1),1,"")</f>
      </c>
      <c r="EY8" s="27">
        <f aca="true" t="shared" si="143" ref="EY8:EY71">IF(AND(EL8=1,ER8=1),1,"")</f>
      </c>
      <c r="FA8" s="11">
        <f aca="true" t="shared" si="144" ref="FA8:FA71">IF(ISNUMBER(SEARCH(FA$1,$B8)),SEARCH(FA$1,$B8),0)</f>
        <v>0</v>
      </c>
      <c r="FB8" s="19">
        <f aca="true" t="shared" si="145" ref="FB8:FB71">IF(ISNUMBER(IF(FA8=0,"",IF(FA8=1,VALUE(LEFT($D8,2)),VALUE(RIGHT($D8,2))))),IF(FA8=0,"",IF(FA8=1,VALUE(LEFT($D8,2)),VALUE(RIGHT($D8,2)))),"")</f>
      </c>
      <c r="FC8" s="11">
        <f aca="true" t="shared" si="146" ref="FC8:FC71">IF(ISNUMBER(IF(FA8=0,"",IF(FA8&gt;1,VALUE(LEFT($D8,2)),VALUE(RIGHT($D8,2))))),IF(FA8=0,"",IF(FA8&gt;1,VALUE(LEFT($D8,2)),VALUE(RIGHT($D8,2)))),"")</f>
      </c>
      <c r="FD8" s="11">
        <f aca="true" t="shared" si="147" ref="FD8:FD71">IF(ISNUMBER(IF(FA8=0,"",IF(FA8=1,VALUE(LEFT($E8,2)),VALUE(RIGHT($E8,2))))),IF(FA8=0,"",IF(FA8=1,VALUE(LEFT($E8,2)),VALUE(RIGHT($E8,2)))),"")</f>
      </c>
      <c r="FE8" s="11">
        <f aca="true" t="shared" si="148" ref="FE8:FE71">IF(FB8="","",1)</f>
      </c>
      <c r="FF8" s="11">
        <f aca="true" t="shared" si="149" ref="FF8:FF71">IF(FB8&gt;FC8,1,"")</f>
      </c>
      <c r="FG8" s="11">
        <f aca="true" t="shared" si="150" ref="FG8:FG71">IF(FC8&gt;FB8,1,"")</f>
      </c>
      <c r="FH8" s="11">
        <f aca="true" t="shared" si="151" ref="FH8:FH71">IF(OR(FB8="",FC8=""),"",IF(FB8=FC8,1,""))</f>
      </c>
      <c r="FI8" s="11">
        <f t="shared" si="20"/>
      </c>
      <c r="FJ8" s="20">
        <f t="shared" si="21"/>
        <v>0</v>
      </c>
      <c r="FK8" s="11">
        <f aca="true" t="shared" si="152" ref="FK8:FK71">IF(FE8=1,"",IF(IF(ISNUMBER(SEARCH(FA$1,$B8)),SEARCH(FA$1,$B8),"")&gt;1,"",IF(ISNUMBER(SEARCH(FA$1,$B8)),SEARCH(FA$1,$B8),"")))</f>
      </c>
      <c r="FL8" s="20">
        <f aca="true" t="shared" si="153" ref="FL8:FL71">IF(FE8=1,"",IF(IF(ISNUMBER(SEARCH(FA$1,$B8)),SEARCH(FA$1,$B8),0)&lt;2,"",1))</f>
      </c>
      <c r="FM8" s="20">
        <f aca="true" t="shared" si="154" ref="FM8:FM71">IF(AND(FA8=1,FF8=1),1,"")</f>
      </c>
      <c r="FN8" s="27">
        <f aca="true" t="shared" si="155" ref="FN8:FN71">IF(AND(FA8=1,FG8=1),1,"")</f>
      </c>
      <c r="FP8" s="11">
        <f aca="true" t="shared" si="156" ref="FP8:FP71">IF(ISNUMBER(SEARCH(FP$1,$B8)),SEARCH(FP$1,$B8),0)</f>
        <v>0</v>
      </c>
      <c r="FQ8" s="19">
        <f aca="true" t="shared" si="157" ref="FQ8:FQ71">IF(ISNUMBER(IF(FP8=0,"",IF(FP8=1,VALUE(LEFT($D8,2)),VALUE(RIGHT($D8,2))))),IF(FP8=0,"",IF(FP8=1,VALUE(LEFT($D8,2)),VALUE(RIGHT($D8,2)))),"")</f>
      </c>
      <c r="FR8" s="11">
        <f aca="true" t="shared" si="158" ref="FR8:FR71">IF(ISNUMBER(IF(FP8=0,"",IF(FP8&gt;1,VALUE(LEFT($D8,2)),VALUE(RIGHT($D8,2))))),IF(FP8=0,"",IF(FP8&gt;1,VALUE(LEFT($D8,2)),VALUE(RIGHT($D8,2)))),"")</f>
      </c>
      <c r="FS8" s="11">
        <f aca="true" t="shared" si="159" ref="FS8:FS71">IF(ISNUMBER(IF(FP8=0,"",IF(FP8=1,VALUE(LEFT($E8,2)),VALUE(RIGHT($E8,2))))),IF(FP8=0,"",IF(FP8=1,VALUE(LEFT($E8,2)),VALUE(RIGHT($E8,2)))),"")</f>
      </c>
      <c r="FT8" s="11">
        <f aca="true" t="shared" si="160" ref="FT8:FT71">IF(FQ8="","",1)</f>
      </c>
      <c r="FU8" s="11">
        <f aca="true" t="shared" si="161" ref="FU8:FU71">IF(FQ8&gt;FR8,1,"")</f>
      </c>
      <c r="FV8" s="11">
        <f aca="true" t="shared" si="162" ref="FV8:FV71">IF(FR8&gt;FQ8,1,"")</f>
      </c>
      <c r="FW8" s="11">
        <f aca="true" t="shared" si="163" ref="FW8:FW71">IF(OR(FQ8="",FR8=""),"",IF(FQ8=FR8,1,""))</f>
      </c>
      <c r="FX8" s="11">
        <f t="shared" si="22"/>
      </c>
      <c r="FY8" s="20">
        <f t="shared" si="23"/>
        <v>0</v>
      </c>
      <c r="FZ8" s="11">
        <f aca="true" t="shared" si="164" ref="FZ8:FZ71">IF(FT8=1,"",IF(IF(ISNUMBER(SEARCH(FP$1,$B8)),SEARCH(FP$1,$B8),"")&gt;1,"",IF(ISNUMBER(SEARCH(FP$1,$B8)),SEARCH(FP$1,$B8),"")))</f>
      </c>
      <c r="GA8" s="20">
        <f aca="true" t="shared" si="165" ref="GA8:GA71">IF(FT8=1,"",IF(IF(ISNUMBER(SEARCH(FP$1,$B8)),SEARCH(FP$1,$B8),0)&lt;2,"",1))</f>
      </c>
      <c r="GB8" s="20">
        <f aca="true" t="shared" si="166" ref="GB8:GB71">IF(AND(FP8=1,FU8=1),1,"")</f>
      </c>
      <c r="GC8" s="27">
        <f aca="true" t="shared" si="167" ref="GC8:GC71">IF(AND(FP8=1,FV8=1),1,"")</f>
      </c>
    </row>
    <row r="9" spans="1:185" ht="12.75">
      <c r="A9" s="6">
        <v>38038</v>
      </c>
      <c r="B9" s="7" t="s">
        <v>180</v>
      </c>
      <c r="C9" s="7" t="s">
        <v>26</v>
      </c>
      <c r="D9" s="38" t="s">
        <v>244</v>
      </c>
      <c r="E9" s="38" t="s">
        <v>172</v>
      </c>
      <c r="G9" s="11">
        <f t="shared" si="24"/>
        <v>0</v>
      </c>
      <c r="H9" s="19">
        <f t="shared" si="25"/>
      </c>
      <c r="I9" s="11">
        <f t="shared" si="26"/>
      </c>
      <c r="J9" s="11">
        <f t="shared" si="27"/>
      </c>
      <c r="K9" s="11">
        <f t="shared" si="28"/>
      </c>
      <c r="L9" s="11">
        <f t="shared" si="29"/>
      </c>
      <c r="M9" s="11">
        <f t="shared" si="30"/>
      </c>
      <c r="N9" s="11">
        <f t="shared" si="31"/>
      </c>
      <c r="O9" s="11">
        <f t="shared" si="0"/>
      </c>
      <c r="P9" s="20">
        <f t="shared" si="1"/>
        <v>0</v>
      </c>
      <c r="Q9" s="11">
        <f t="shared" si="32"/>
      </c>
      <c r="R9" s="20">
        <f t="shared" si="33"/>
      </c>
      <c r="S9" s="20">
        <f t="shared" si="34"/>
      </c>
      <c r="T9" s="27">
        <f t="shared" si="35"/>
      </c>
      <c r="V9" s="11">
        <f t="shared" si="36"/>
        <v>0</v>
      </c>
      <c r="W9" s="19">
        <f t="shared" si="37"/>
      </c>
      <c r="X9" s="11">
        <f t="shared" si="38"/>
      </c>
      <c r="Y9" s="11">
        <f t="shared" si="39"/>
      </c>
      <c r="Z9" s="11">
        <f t="shared" si="40"/>
      </c>
      <c r="AA9" s="11">
        <f t="shared" si="41"/>
      </c>
      <c r="AB9" s="11">
        <f t="shared" si="42"/>
      </c>
      <c r="AC9" s="11">
        <f t="shared" si="43"/>
      </c>
      <c r="AD9" s="11">
        <f t="shared" si="2"/>
      </c>
      <c r="AE9" s="20">
        <f t="shared" si="3"/>
        <v>0</v>
      </c>
      <c r="AF9" s="11">
        <f t="shared" si="44"/>
      </c>
      <c r="AG9" s="20">
        <f t="shared" si="45"/>
      </c>
      <c r="AH9" s="20">
        <f t="shared" si="46"/>
      </c>
      <c r="AI9" s="27">
        <f t="shared" si="47"/>
      </c>
      <c r="AK9" s="11">
        <f t="shared" si="48"/>
        <v>0</v>
      </c>
      <c r="AL9" s="19">
        <f t="shared" si="49"/>
      </c>
      <c r="AM9" s="11">
        <f t="shared" si="50"/>
      </c>
      <c r="AN9" s="11">
        <f t="shared" si="51"/>
      </c>
      <c r="AO9" s="11">
        <f t="shared" si="52"/>
      </c>
      <c r="AP9" s="11">
        <f t="shared" si="53"/>
      </c>
      <c r="AQ9" s="11">
        <f t="shared" si="54"/>
      </c>
      <c r="AR9" s="11">
        <f t="shared" si="55"/>
      </c>
      <c r="AS9" s="11">
        <f t="shared" si="4"/>
      </c>
      <c r="AT9" s="20">
        <f t="shared" si="5"/>
        <v>0</v>
      </c>
      <c r="AU9" s="11">
        <f t="shared" si="56"/>
      </c>
      <c r="AV9" s="20">
        <f t="shared" si="57"/>
      </c>
      <c r="AW9" s="20">
        <f t="shared" si="58"/>
      </c>
      <c r="AX9" s="27">
        <f t="shared" si="59"/>
      </c>
      <c r="AZ9" s="11">
        <f t="shared" si="60"/>
        <v>0</v>
      </c>
      <c r="BA9" s="19">
        <f t="shared" si="61"/>
      </c>
      <c r="BB9" s="11">
        <f t="shared" si="62"/>
      </c>
      <c r="BC9" s="11">
        <f t="shared" si="63"/>
      </c>
      <c r="BD9" s="11">
        <f t="shared" si="64"/>
      </c>
      <c r="BE9" s="11">
        <f t="shared" si="65"/>
      </c>
      <c r="BF9" s="11">
        <f t="shared" si="66"/>
      </c>
      <c r="BG9" s="11">
        <f t="shared" si="67"/>
      </c>
      <c r="BH9" s="11">
        <f t="shared" si="6"/>
      </c>
      <c r="BI9" s="20">
        <f t="shared" si="7"/>
        <v>0</v>
      </c>
      <c r="BJ9" s="11">
        <f t="shared" si="68"/>
      </c>
      <c r="BK9" s="20">
        <f t="shared" si="69"/>
      </c>
      <c r="BL9" s="20">
        <f t="shared" si="70"/>
      </c>
      <c r="BM9" s="27">
        <f t="shared" si="71"/>
      </c>
      <c r="BO9" s="11">
        <f t="shared" si="72"/>
        <v>0</v>
      </c>
      <c r="BP9" s="19">
        <f t="shared" si="73"/>
      </c>
      <c r="BQ9" s="11">
        <f t="shared" si="74"/>
      </c>
      <c r="BR9" s="11">
        <f t="shared" si="75"/>
      </c>
      <c r="BS9" s="11">
        <f t="shared" si="76"/>
      </c>
      <c r="BT9" s="11">
        <f t="shared" si="77"/>
      </c>
      <c r="BU9" s="11">
        <f t="shared" si="78"/>
      </c>
      <c r="BV9" s="11">
        <f t="shared" si="79"/>
      </c>
      <c r="BW9" s="11">
        <f t="shared" si="8"/>
      </c>
      <c r="BX9" s="20">
        <f t="shared" si="9"/>
        <v>0</v>
      </c>
      <c r="BY9" s="11">
        <f t="shared" si="80"/>
      </c>
      <c r="BZ9" s="20">
        <f t="shared" si="81"/>
      </c>
      <c r="CA9" s="20">
        <f t="shared" si="82"/>
      </c>
      <c r="CB9" s="27">
        <f t="shared" si="83"/>
      </c>
      <c r="CD9" s="11">
        <f t="shared" si="84"/>
        <v>1</v>
      </c>
      <c r="CE9" s="19">
        <f t="shared" si="85"/>
        <v>19</v>
      </c>
      <c r="CF9" s="11">
        <f t="shared" si="86"/>
        <v>43</v>
      </c>
      <c r="CG9" s="11">
        <f t="shared" si="87"/>
        <v>1</v>
      </c>
      <c r="CH9" s="11">
        <f t="shared" si="88"/>
        <v>1</v>
      </c>
      <c r="CI9" s="11">
        <f t="shared" si="89"/>
      </c>
      <c r="CJ9" s="11">
        <f t="shared" si="90"/>
        <v>1</v>
      </c>
      <c r="CK9" s="11">
        <f t="shared" si="91"/>
      </c>
      <c r="CL9" s="11">
        <f t="shared" si="10"/>
        <v>0</v>
      </c>
      <c r="CM9" s="20">
        <f t="shared" si="11"/>
        <v>0</v>
      </c>
      <c r="CN9" s="11">
        <f t="shared" si="92"/>
      </c>
      <c r="CO9" s="20">
        <f t="shared" si="93"/>
      </c>
      <c r="CP9" s="20">
        <f t="shared" si="94"/>
      </c>
      <c r="CQ9" s="27">
        <f t="shared" si="95"/>
        <v>1</v>
      </c>
      <c r="CS9" s="11">
        <f t="shared" si="96"/>
        <v>0</v>
      </c>
      <c r="CT9" s="19">
        <f t="shared" si="97"/>
      </c>
      <c r="CU9" s="11">
        <f t="shared" si="98"/>
      </c>
      <c r="CV9" s="11">
        <f t="shared" si="99"/>
      </c>
      <c r="CW9" s="11">
        <f t="shared" si="100"/>
      </c>
      <c r="CX9" s="11">
        <f t="shared" si="101"/>
      </c>
      <c r="CY9" s="11">
        <f t="shared" si="102"/>
      </c>
      <c r="CZ9" s="11">
        <f t="shared" si="103"/>
      </c>
      <c r="DA9" s="11">
        <f t="shared" si="12"/>
      </c>
      <c r="DB9" s="20">
        <f t="shared" si="13"/>
        <v>0</v>
      </c>
      <c r="DC9" s="11">
        <f t="shared" si="104"/>
      </c>
      <c r="DD9" s="20">
        <f t="shared" si="105"/>
      </c>
      <c r="DE9" s="20">
        <f t="shared" si="106"/>
      </c>
      <c r="DF9" s="27">
        <f t="shared" si="107"/>
      </c>
      <c r="DH9" s="11">
        <f t="shared" si="108"/>
        <v>0</v>
      </c>
      <c r="DI9" s="19">
        <f t="shared" si="109"/>
      </c>
      <c r="DJ9" s="11">
        <f t="shared" si="110"/>
      </c>
      <c r="DK9" s="11">
        <f t="shared" si="111"/>
      </c>
      <c r="DL9" s="11">
        <f t="shared" si="112"/>
      </c>
      <c r="DM9" s="11">
        <f t="shared" si="113"/>
      </c>
      <c r="DN9" s="11">
        <f t="shared" si="114"/>
      </c>
      <c r="DO9" s="11">
        <f t="shared" si="115"/>
      </c>
      <c r="DP9" s="11">
        <f t="shared" si="14"/>
      </c>
      <c r="DQ9" s="20">
        <f t="shared" si="15"/>
        <v>0</v>
      </c>
      <c r="DR9" s="11">
        <f t="shared" si="116"/>
      </c>
      <c r="DS9" s="20">
        <f t="shared" si="117"/>
      </c>
      <c r="DT9" s="20">
        <f t="shared" si="118"/>
      </c>
      <c r="DU9" s="27">
        <f t="shared" si="119"/>
      </c>
      <c r="DW9" s="11">
        <f t="shared" si="120"/>
        <v>0</v>
      </c>
      <c r="DX9" s="19">
        <f t="shared" si="121"/>
      </c>
      <c r="DY9" s="11">
        <f t="shared" si="122"/>
      </c>
      <c r="DZ9" s="11">
        <f t="shared" si="123"/>
      </c>
      <c r="EA9" s="11">
        <f t="shared" si="124"/>
      </c>
      <c r="EB9" s="11">
        <f t="shared" si="125"/>
      </c>
      <c r="EC9" s="11">
        <f t="shared" si="126"/>
      </c>
      <c r="ED9" s="11">
        <f t="shared" si="127"/>
      </c>
      <c r="EE9" s="11">
        <f t="shared" si="16"/>
      </c>
      <c r="EF9" s="20">
        <f t="shared" si="17"/>
        <v>0</v>
      </c>
      <c r="EG9" s="11">
        <f t="shared" si="128"/>
      </c>
      <c r="EH9" s="20">
        <f t="shared" si="129"/>
      </c>
      <c r="EI9" s="20">
        <f t="shared" si="130"/>
      </c>
      <c r="EJ9" s="27">
        <f t="shared" si="131"/>
      </c>
      <c r="EL9" s="11">
        <f t="shared" si="132"/>
        <v>0</v>
      </c>
      <c r="EM9" s="19">
        <f t="shared" si="133"/>
      </c>
      <c r="EN9" s="11">
        <f t="shared" si="134"/>
      </c>
      <c r="EO9" s="11">
        <f t="shared" si="135"/>
      </c>
      <c r="EP9" s="11">
        <f t="shared" si="136"/>
      </c>
      <c r="EQ9" s="11">
        <f t="shared" si="137"/>
      </c>
      <c r="ER9" s="11">
        <f t="shared" si="138"/>
      </c>
      <c r="ES9" s="11">
        <f t="shared" si="139"/>
      </c>
      <c r="ET9" s="11">
        <f t="shared" si="18"/>
      </c>
      <c r="EU9" s="20">
        <f t="shared" si="19"/>
        <v>0</v>
      </c>
      <c r="EV9" s="11">
        <f t="shared" si="140"/>
      </c>
      <c r="EW9" s="20">
        <f t="shared" si="141"/>
      </c>
      <c r="EX9" s="20">
        <f t="shared" si="142"/>
      </c>
      <c r="EY9" s="27">
        <f t="shared" si="143"/>
      </c>
      <c r="FA9" s="11">
        <f t="shared" si="144"/>
        <v>0</v>
      </c>
      <c r="FB9" s="19">
        <f t="shared" si="145"/>
      </c>
      <c r="FC9" s="11">
        <f t="shared" si="146"/>
      </c>
      <c r="FD9" s="11">
        <f t="shared" si="147"/>
      </c>
      <c r="FE9" s="11">
        <f t="shared" si="148"/>
      </c>
      <c r="FF9" s="11">
        <f t="shared" si="149"/>
      </c>
      <c r="FG9" s="11">
        <f t="shared" si="150"/>
      </c>
      <c r="FH9" s="11">
        <f t="shared" si="151"/>
      </c>
      <c r="FI9" s="11">
        <f t="shared" si="20"/>
      </c>
      <c r="FJ9" s="20">
        <f t="shared" si="21"/>
        <v>0</v>
      </c>
      <c r="FK9" s="11">
        <f t="shared" si="152"/>
      </c>
      <c r="FL9" s="20">
        <f t="shared" si="153"/>
      </c>
      <c r="FM9" s="20">
        <f t="shared" si="154"/>
      </c>
      <c r="FN9" s="27">
        <f t="shared" si="155"/>
      </c>
      <c r="FP9" s="11">
        <f t="shared" si="156"/>
        <v>14</v>
      </c>
      <c r="FQ9" s="19">
        <f t="shared" si="157"/>
        <v>43</v>
      </c>
      <c r="FR9" s="11">
        <f t="shared" si="158"/>
        <v>19</v>
      </c>
      <c r="FS9" s="11">
        <f t="shared" si="159"/>
        <v>4</v>
      </c>
      <c r="FT9" s="11">
        <f t="shared" si="160"/>
        <v>1</v>
      </c>
      <c r="FU9" s="11">
        <f t="shared" si="161"/>
        <v>1</v>
      </c>
      <c r="FV9" s="11">
        <f t="shared" si="162"/>
      </c>
      <c r="FW9" s="11">
        <f t="shared" si="163"/>
      </c>
      <c r="FX9" s="11">
        <f t="shared" si="22"/>
        <v>1</v>
      </c>
      <c r="FY9" s="20">
        <f t="shared" si="23"/>
        <v>5</v>
      </c>
      <c r="FZ9" s="11">
        <f t="shared" si="164"/>
      </c>
      <c r="GA9" s="20">
        <f t="shared" si="165"/>
      </c>
      <c r="GB9" s="20">
        <f t="shared" si="166"/>
      </c>
      <c r="GC9" s="27">
        <f t="shared" si="167"/>
      </c>
    </row>
    <row r="10" spans="1:185" ht="12.75">
      <c r="A10" s="6">
        <v>38038</v>
      </c>
      <c r="B10" s="7" t="s">
        <v>181</v>
      </c>
      <c r="C10" s="7" t="s">
        <v>32</v>
      </c>
      <c r="D10" s="38" t="s">
        <v>245</v>
      </c>
      <c r="E10" s="38" t="s">
        <v>119</v>
      </c>
      <c r="G10" s="11">
        <f t="shared" si="24"/>
        <v>0</v>
      </c>
      <c r="H10" s="19">
        <f t="shared" si="25"/>
      </c>
      <c r="I10" s="11">
        <f t="shared" si="26"/>
      </c>
      <c r="J10" s="11">
        <f t="shared" si="27"/>
      </c>
      <c r="K10" s="11">
        <f t="shared" si="28"/>
      </c>
      <c r="L10" s="11">
        <f t="shared" si="29"/>
      </c>
      <c r="M10" s="11">
        <f t="shared" si="30"/>
      </c>
      <c r="N10" s="11">
        <f t="shared" si="31"/>
      </c>
      <c r="O10" s="11">
        <f t="shared" si="0"/>
      </c>
      <c r="P10" s="20">
        <f t="shared" si="1"/>
        <v>0</v>
      </c>
      <c r="Q10" s="11">
        <f t="shared" si="32"/>
      </c>
      <c r="R10" s="20">
        <f t="shared" si="33"/>
      </c>
      <c r="S10" s="20">
        <f t="shared" si="34"/>
      </c>
      <c r="T10" s="27">
        <f t="shared" si="35"/>
      </c>
      <c r="V10" s="11">
        <f t="shared" si="36"/>
        <v>0</v>
      </c>
      <c r="W10" s="19">
        <f t="shared" si="37"/>
      </c>
      <c r="X10" s="11">
        <f t="shared" si="38"/>
      </c>
      <c r="Y10" s="11">
        <f t="shared" si="39"/>
      </c>
      <c r="Z10" s="11">
        <f t="shared" si="40"/>
      </c>
      <c r="AA10" s="11">
        <f t="shared" si="41"/>
      </c>
      <c r="AB10" s="11">
        <f t="shared" si="42"/>
      </c>
      <c r="AC10" s="11">
        <f t="shared" si="43"/>
      </c>
      <c r="AD10" s="11">
        <f t="shared" si="2"/>
      </c>
      <c r="AE10" s="20">
        <f t="shared" si="3"/>
        <v>0</v>
      </c>
      <c r="AF10" s="11">
        <f t="shared" si="44"/>
      </c>
      <c r="AG10" s="20">
        <f t="shared" si="45"/>
      </c>
      <c r="AH10" s="20">
        <f t="shared" si="46"/>
      </c>
      <c r="AI10" s="27">
        <f t="shared" si="47"/>
      </c>
      <c r="AK10" s="11">
        <f t="shared" si="48"/>
        <v>0</v>
      </c>
      <c r="AL10" s="19">
        <f t="shared" si="49"/>
      </c>
      <c r="AM10" s="11">
        <f t="shared" si="50"/>
      </c>
      <c r="AN10" s="11">
        <f t="shared" si="51"/>
      </c>
      <c r="AO10" s="11">
        <f t="shared" si="52"/>
      </c>
      <c r="AP10" s="11">
        <f t="shared" si="53"/>
      </c>
      <c r="AQ10" s="11">
        <f t="shared" si="54"/>
      </c>
      <c r="AR10" s="11">
        <f t="shared" si="55"/>
      </c>
      <c r="AS10" s="11">
        <f t="shared" si="4"/>
      </c>
      <c r="AT10" s="20">
        <f t="shared" si="5"/>
        <v>0</v>
      </c>
      <c r="AU10" s="11">
        <f t="shared" si="56"/>
      </c>
      <c r="AV10" s="20">
        <f t="shared" si="57"/>
      </c>
      <c r="AW10" s="20">
        <f t="shared" si="58"/>
      </c>
      <c r="AX10" s="27">
        <f t="shared" si="59"/>
      </c>
      <c r="AZ10" s="11">
        <f t="shared" si="60"/>
        <v>0</v>
      </c>
      <c r="BA10" s="19">
        <f t="shared" si="61"/>
      </c>
      <c r="BB10" s="11">
        <f t="shared" si="62"/>
      </c>
      <c r="BC10" s="11">
        <f t="shared" si="63"/>
      </c>
      <c r="BD10" s="11">
        <f t="shared" si="64"/>
      </c>
      <c r="BE10" s="11">
        <f t="shared" si="65"/>
      </c>
      <c r="BF10" s="11">
        <f t="shared" si="66"/>
      </c>
      <c r="BG10" s="11">
        <f t="shared" si="67"/>
      </c>
      <c r="BH10" s="11">
        <f t="shared" si="6"/>
      </c>
      <c r="BI10" s="20">
        <f t="shared" si="7"/>
        <v>0</v>
      </c>
      <c r="BJ10" s="11">
        <f t="shared" si="68"/>
      </c>
      <c r="BK10" s="20">
        <f t="shared" si="69"/>
      </c>
      <c r="BL10" s="20">
        <f t="shared" si="70"/>
      </c>
      <c r="BM10" s="27">
        <f t="shared" si="71"/>
      </c>
      <c r="BO10" s="11">
        <f t="shared" si="72"/>
        <v>1</v>
      </c>
      <c r="BP10" s="19">
        <f t="shared" si="73"/>
        <v>19</v>
      </c>
      <c r="BQ10" s="11">
        <f t="shared" si="74"/>
        <v>7</v>
      </c>
      <c r="BR10" s="11">
        <f t="shared" si="75"/>
        <v>1</v>
      </c>
      <c r="BS10" s="11">
        <f t="shared" si="76"/>
        <v>1</v>
      </c>
      <c r="BT10" s="11">
        <f t="shared" si="77"/>
        <v>1</v>
      </c>
      <c r="BU10" s="11">
        <f t="shared" si="78"/>
      </c>
      <c r="BV10" s="11">
        <f t="shared" si="79"/>
      </c>
      <c r="BW10" s="11">
        <f t="shared" si="8"/>
        <v>0</v>
      </c>
      <c r="BX10" s="20">
        <f t="shared" si="9"/>
        <v>4</v>
      </c>
      <c r="BY10" s="11">
        <f t="shared" si="80"/>
      </c>
      <c r="BZ10" s="20">
        <f t="shared" si="81"/>
      </c>
      <c r="CA10" s="20">
        <f t="shared" si="82"/>
        <v>1</v>
      </c>
      <c r="CB10" s="27">
        <f t="shared" si="83"/>
      </c>
      <c r="CD10" s="11">
        <f t="shared" si="84"/>
        <v>0</v>
      </c>
      <c r="CE10" s="19">
        <f t="shared" si="85"/>
      </c>
      <c r="CF10" s="11">
        <f t="shared" si="86"/>
      </c>
      <c r="CG10" s="11">
        <f t="shared" si="87"/>
      </c>
      <c r="CH10" s="11">
        <f t="shared" si="88"/>
      </c>
      <c r="CI10" s="11">
        <f t="shared" si="89"/>
      </c>
      <c r="CJ10" s="11">
        <f t="shared" si="90"/>
      </c>
      <c r="CK10" s="11">
        <f t="shared" si="91"/>
      </c>
      <c r="CL10" s="11">
        <f t="shared" si="10"/>
      </c>
      <c r="CM10" s="20">
        <f t="shared" si="11"/>
        <v>0</v>
      </c>
      <c r="CN10" s="11">
        <f t="shared" si="92"/>
      </c>
      <c r="CO10" s="20">
        <f t="shared" si="93"/>
      </c>
      <c r="CP10" s="20">
        <f t="shared" si="94"/>
      </c>
      <c r="CQ10" s="27">
        <f t="shared" si="95"/>
      </c>
      <c r="CS10" s="11">
        <f t="shared" si="96"/>
        <v>0</v>
      </c>
      <c r="CT10" s="19">
        <f t="shared" si="97"/>
      </c>
      <c r="CU10" s="11">
        <f t="shared" si="98"/>
      </c>
      <c r="CV10" s="11">
        <f t="shared" si="99"/>
      </c>
      <c r="CW10" s="11">
        <f t="shared" si="100"/>
      </c>
      <c r="CX10" s="11">
        <f t="shared" si="101"/>
      </c>
      <c r="CY10" s="11">
        <f t="shared" si="102"/>
      </c>
      <c r="CZ10" s="11">
        <f t="shared" si="103"/>
      </c>
      <c r="DA10" s="11">
        <f t="shared" si="12"/>
      </c>
      <c r="DB10" s="20">
        <f t="shared" si="13"/>
        <v>0</v>
      </c>
      <c r="DC10" s="11">
        <f t="shared" si="104"/>
      </c>
      <c r="DD10" s="20">
        <f t="shared" si="105"/>
      </c>
      <c r="DE10" s="20">
        <f t="shared" si="106"/>
      </c>
      <c r="DF10" s="27">
        <f t="shared" si="107"/>
      </c>
      <c r="DH10" s="11">
        <f t="shared" si="108"/>
        <v>11</v>
      </c>
      <c r="DI10" s="19">
        <f t="shared" si="109"/>
        <v>7</v>
      </c>
      <c r="DJ10" s="11">
        <f t="shared" si="110"/>
        <v>19</v>
      </c>
      <c r="DK10" s="11">
        <f t="shared" si="111"/>
        <v>1</v>
      </c>
      <c r="DL10" s="11">
        <f t="shared" si="112"/>
        <v>1</v>
      </c>
      <c r="DM10" s="11">
        <f t="shared" si="113"/>
      </c>
      <c r="DN10" s="11">
        <f t="shared" si="114"/>
        <v>1</v>
      </c>
      <c r="DO10" s="11">
        <f t="shared" si="115"/>
      </c>
      <c r="DP10" s="11">
        <f t="shared" si="14"/>
        <v>0</v>
      </c>
      <c r="DQ10" s="20">
        <f t="shared" si="15"/>
        <v>0</v>
      </c>
      <c r="DR10" s="11">
        <f t="shared" si="116"/>
      </c>
      <c r="DS10" s="20">
        <f t="shared" si="117"/>
      </c>
      <c r="DT10" s="20">
        <f t="shared" si="118"/>
      </c>
      <c r="DU10" s="27">
        <f t="shared" si="119"/>
      </c>
      <c r="DW10" s="11">
        <f t="shared" si="120"/>
        <v>0</v>
      </c>
      <c r="DX10" s="19">
        <f t="shared" si="121"/>
      </c>
      <c r="DY10" s="11">
        <f t="shared" si="122"/>
      </c>
      <c r="DZ10" s="11">
        <f t="shared" si="123"/>
      </c>
      <c r="EA10" s="11">
        <f t="shared" si="124"/>
      </c>
      <c r="EB10" s="11">
        <f t="shared" si="125"/>
      </c>
      <c r="EC10" s="11">
        <f t="shared" si="126"/>
      </c>
      <c r="ED10" s="11">
        <f t="shared" si="127"/>
      </c>
      <c r="EE10" s="11">
        <f t="shared" si="16"/>
      </c>
      <c r="EF10" s="20">
        <f t="shared" si="17"/>
        <v>0</v>
      </c>
      <c r="EG10" s="11">
        <f t="shared" si="128"/>
      </c>
      <c r="EH10" s="20">
        <f t="shared" si="129"/>
      </c>
      <c r="EI10" s="20">
        <f t="shared" si="130"/>
      </c>
      <c r="EJ10" s="27">
        <f t="shared" si="131"/>
      </c>
      <c r="EL10" s="11">
        <f t="shared" si="132"/>
        <v>0</v>
      </c>
      <c r="EM10" s="19">
        <f t="shared" si="133"/>
      </c>
      <c r="EN10" s="11">
        <f t="shared" si="134"/>
      </c>
      <c r="EO10" s="11">
        <f t="shared" si="135"/>
      </c>
      <c r="EP10" s="11">
        <f t="shared" si="136"/>
      </c>
      <c r="EQ10" s="11">
        <f t="shared" si="137"/>
      </c>
      <c r="ER10" s="11">
        <f t="shared" si="138"/>
      </c>
      <c r="ES10" s="11">
        <f t="shared" si="139"/>
      </c>
      <c r="ET10" s="11">
        <f t="shared" si="18"/>
      </c>
      <c r="EU10" s="20">
        <f t="shared" si="19"/>
        <v>0</v>
      </c>
      <c r="EV10" s="11">
        <f t="shared" si="140"/>
      </c>
      <c r="EW10" s="20">
        <f t="shared" si="141"/>
      </c>
      <c r="EX10" s="20">
        <f t="shared" si="142"/>
      </c>
      <c r="EY10" s="27">
        <f t="shared" si="143"/>
      </c>
      <c r="FA10" s="11">
        <f t="shared" si="144"/>
        <v>0</v>
      </c>
      <c r="FB10" s="19">
        <f t="shared" si="145"/>
      </c>
      <c r="FC10" s="11">
        <f t="shared" si="146"/>
      </c>
      <c r="FD10" s="11">
        <f t="shared" si="147"/>
      </c>
      <c r="FE10" s="11">
        <f t="shared" si="148"/>
      </c>
      <c r="FF10" s="11">
        <f t="shared" si="149"/>
      </c>
      <c r="FG10" s="11">
        <f t="shared" si="150"/>
      </c>
      <c r="FH10" s="11">
        <f t="shared" si="151"/>
      </c>
      <c r="FI10" s="11">
        <f t="shared" si="20"/>
      </c>
      <c r="FJ10" s="20">
        <f t="shared" si="21"/>
        <v>0</v>
      </c>
      <c r="FK10" s="11">
        <f t="shared" si="152"/>
      </c>
      <c r="FL10" s="20">
        <f t="shared" si="153"/>
      </c>
      <c r="FM10" s="20">
        <f t="shared" si="154"/>
      </c>
      <c r="FN10" s="27">
        <f t="shared" si="155"/>
      </c>
      <c r="FP10" s="11">
        <f t="shared" si="156"/>
        <v>0</v>
      </c>
      <c r="FQ10" s="19">
        <f t="shared" si="157"/>
      </c>
      <c r="FR10" s="11">
        <f t="shared" si="158"/>
      </c>
      <c r="FS10" s="11">
        <f t="shared" si="159"/>
      </c>
      <c r="FT10" s="11">
        <f t="shared" si="160"/>
      </c>
      <c r="FU10" s="11">
        <f t="shared" si="161"/>
      </c>
      <c r="FV10" s="11">
        <f t="shared" si="162"/>
      </c>
      <c r="FW10" s="11">
        <f t="shared" si="163"/>
      </c>
      <c r="FX10" s="11">
        <f t="shared" si="22"/>
      </c>
      <c r="FY10" s="20">
        <f t="shared" si="23"/>
        <v>0</v>
      </c>
      <c r="FZ10" s="11">
        <f t="shared" si="164"/>
      </c>
      <c r="GA10" s="20">
        <f t="shared" si="165"/>
      </c>
      <c r="GB10" s="20">
        <f t="shared" si="166"/>
      </c>
      <c r="GC10" s="27">
        <f t="shared" si="167"/>
      </c>
    </row>
    <row r="11" spans="1:185" ht="12.75">
      <c r="A11" s="6">
        <v>38038</v>
      </c>
      <c r="B11" s="7" t="s">
        <v>182</v>
      </c>
      <c r="C11" s="7" t="s">
        <v>24</v>
      </c>
      <c r="D11" s="38" t="s">
        <v>246</v>
      </c>
      <c r="E11" s="38" t="s">
        <v>171</v>
      </c>
      <c r="G11" s="11">
        <f t="shared" si="24"/>
        <v>0</v>
      </c>
      <c r="H11" s="19">
        <f t="shared" si="25"/>
      </c>
      <c r="I11" s="11">
        <f t="shared" si="26"/>
      </c>
      <c r="J11" s="11">
        <f t="shared" si="27"/>
      </c>
      <c r="K11" s="11">
        <f t="shared" si="28"/>
      </c>
      <c r="L11" s="11">
        <f t="shared" si="29"/>
      </c>
      <c r="M11" s="11">
        <f t="shared" si="30"/>
      </c>
      <c r="N11" s="11">
        <f t="shared" si="31"/>
      </c>
      <c r="O11" s="11">
        <f t="shared" si="0"/>
      </c>
      <c r="P11" s="20">
        <f t="shared" si="1"/>
        <v>0</v>
      </c>
      <c r="Q11" s="11">
        <f t="shared" si="32"/>
      </c>
      <c r="R11" s="20">
        <f t="shared" si="33"/>
      </c>
      <c r="S11" s="20">
        <f t="shared" si="34"/>
      </c>
      <c r="T11" s="27">
        <f t="shared" si="35"/>
      </c>
      <c r="V11" s="11">
        <f t="shared" si="36"/>
        <v>0</v>
      </c>
      <c r="W11" s="19">
        <f t="shared" si="37"/>
      </c>
      <c r="X11" s="11">
        <f t="shared" si="38"/>
      </c>
      <c r="Y11" s="11">
        <f t="shared" si="39"/>
      </c>
      <c r="Z11" s="11">
        <f t="shared" si="40"/>
      </c>
      <c r="AA11" s="11">
        <f t="shared" si="41"/>
      </c>
      <c r="AB11" s="11">
        <f t="shared" si="42"/>
      </c>
      <c r="AC11" s="11">
        <f t="shared" si="43"/>
      </c>
      <c r="AD11" s="11">
        <f t="shared" si="2"/>
      </c>
      <c r="AE11" s="20">
        <f t="shared" si="3"/>
        <v>0</v>
      </c>
      <c r="AF11" s="11">
        <f t="shared" si="44"/>
      </c>
      <c r="AG11" s="20">
        <f t="shared" si="45"/>
      </c>
      <c r="AH11" s="20">
        <f t="shared" si="46"/>
      </c>
      <c r="AI11" s="27">
        <f t="shared" si="47"/>
      </c>
      <c r="AK11" s="11">
        <f t="shared" si="48"/>
        <v>1</v>
      </c>
      <c r="AL11" s="19">
        <f t="shared" si="49"/>
        <v>18</v>
      </c>
      <c r="AM11" s="11">
        <f t="shared" si="50"/>
        <v>23</v>
      </c>
      <c r="AN11" s="11">
        <f t="shared" si="51"/>
        <v>2</v>
      </c>
      <c r="AO11" s="11">
        <f t="shared" si="52"/>
        <v>1</v>
      </c>
      <c r="AP11" s="11">
        <f t="shared" si="53"/>
      </c>
      <c r="AQ11" s="11">
        <f t="shared" si="54"/>
        <v>1</v>
      </c>
      <c r="AR11" s="11">
        <f t="shared" si="55"/>
      </c>
      <c r="AS11" s="11">
        <f t="shared" si="4"/>
        <v>1</v>
      </c>
      <c r="AT11" s="20">
        <f t="shared" si="5"/>
        <v>1</v>
      </c>
      <c r="AU11" s="11">
        <f t="shared" si="56"/>
      </c>
      <c r="AV11" s="20">
        <f t="shared" si="57"/>
      </c>
      <c r="AW11" s="20">
        <f t="shared" si="58"/>
      </c>
      <c r="AX11" s="27">
        <f t="shared" si="59"/>
        <v>1</v>
      </c>
      <c r="AZ11" s="11">
        <f t="shared" si="60"/>
        <v>0</v>
      </c>
      <c r="BA11" s="19">
        <f t="shared" si="61"/>
      </c>
      <c r="BB11" s="11">
        <f t="shared" si="62"/>
      </c>
      <c r="BC11" s="11">
        <f t="shared" si="63"/>
      </c>
      <c r="BD11" s="11">
        <f t="shared" si="64"/>
      </c>
      <c r="BE11" s="11">
        <f t="shared" si="65"/>
      </c>
      <c r="BF11" s="11">
        <f t="shared" si="66"/>
      </c>
      <c r="BG11" s="11">
        <f t="shared" si="67"/>
      </c>
      <c r="BH11" s="11">
        <f t="shared" si="6"/>
      </c>
      <c r="BI11" s="20">
        <f t="shared" si="7"/>
        <v>0</v>
      </c>
      <c r="BJ11" s="11">
        <f t="shared" si="68"/>
      </c>
      <c r="BK11" s="20">
        <f t="shared" si="69"/>
      </c>
      <c r="BL11" s="20">
        <f t="shared" si="70"/>
      </c>
      <c r="BM11" s="27">
        <f t="shared" si="71"/>
      </c>
      <c r="BO11" s="11">
        <f t="shared" si="72"/>
        <v>0</v>
      </c>
      <c r="BP11" s="19">
        <f t="shared" si="73"/>
      </c>
      <c r="BQ11" s="11">
        <f t="shared" si="74"/>
      </c>
      <c r="BR11" s="11">
        <f t="shared" si="75"/>
      </c>
      <c r="BS11" s="11">
        <f t="shared" si="76"/>
      </c>
      <c r="BT11" s="11">
        <f t="shared" si="77"/>
      </c>
      <c r="BU11" s="11">
        <f t="shared" si="78"/>
      </c>
      <c r="BV11" s="11">
        <f t="shared" si="79"/>
      </c>
      <c r="BW11" s="11">
        <f t="shared" si="8"/>
      </c>
      <c r="BX11" s="20">
        <f t="shared" si="9"/>
        <v>0</v>
      </c>
      <c r="BY11" s="11">
        <f t="shared" si="80"/>
      </c>
      <c r="BZ11" s="20">
        <f t="shared" si="81"/>
      </c>
      <c r="CA11" s="20">
        <f t="shared" si="82"/>
      </c>
      <c r="CB11" s="27">
        <f t="shared" si="83"/>
      </c>
      <c r="CD11" s="11">
        <f t="shared" si="84"/>
        <v>0</v>
      </c>
      <c r="CE11" s="19">
        <f t="shared" si="85"/>
      </c>
      <c r="CF11" s="11">
        <f t="shared" si="86"/>
      </c>
      <c r="CG11" s="11">
        <f t="shared" si="87"/>
      </c>
      <c r="CH11" s="11">
        <f t="shared" si="88"/>
      </c>
      <c r="CI11" s="11">
        <f t="shared" si="89"/>
      </c>
      <c r="CJ11" s="11">
        <f t="shared" si="90"/>
      </c>
      <c r="CK11" s="11">
        <f t="shared" si="91"/>
      </c>
      <c r="CL11" s="11">
        <f t="shared" si="10"/>
      </c>
      <c r="CM11" s="20">
        <f t="shared" si="11"/>
        <v>0</v>
      </c>
      <c r="CN11" s="11">
        <f t="shared" si="92"/>
      </c>
      <c r="CO11" s="20">
        <f t="shared" si="93"/>
      </c>
      <c r="CP11" s="20">
        <f t="shared" si="94"/>
      </c>
      <c r="CQ11" s="27">
        <f t="shared" si="95"/>
      </c>
      <c r="CS11" s="11">
        <f t="shared" si="96"/>
        <v>0</v>
      </c>
      <c r="CT11" s="19">
        <f t="shared" si="97"/>
      </c>
      <c r="CU11" s="11">
        <f t="shared" si="98"/>
      </c>
      <c r="CV11" s="11">
        <f t="shared" si="99"/>
      </c>
      <c r="CW11" s="11">
        <f t="shared" si="100"/>
      </c>
      <c r="CX11" s="11">
        <f t="shared" si="101"/>
      </c>
      <c r="CY11" s="11">
        <f t="shared" si="102"/>
      </c>
      <c r="CZ11" s="11">
        <f t="shared" si="103"/>
      </c>
      <c r="DA11" s="11">
        <f t="shared" si="12"/>
      </c>
      <c r="DB11" s="20">
        <f t="shared" si="13"/>
        <v>0</v>
      </c>
      <c r="DC11" s="11">
        <f t="shared" si="104"/>
      </c>
      <c r="DD11" s="20">
        <f t="shared" si="105"/>
      </c>
      <c r="DE11" s="20">
        <f t="shared" si="106"/>
      </c>
      <c r="DF11" s="27">
        <f t="shared" si="107"/>
      </c>
      <c r="DH11" s="11">
        <f t="shared" si="108"/>
        <v>0</v>
      </c>
      <c r="DI11" s="19">
        <f t="shared" si="109"/>
      </c>
      <c r="DJ11" s="11">
        <f t="shared" si="110"/>
      </c>
      <c r="DK11" s="11">
        <f t="shared" si="111"/>
      </c>
      <c r="DL11" s="11">
        <f t="shared" si="112"/>
      </c>
      <c r="DM11" s="11">
        <f t="shared" si="113"/>
      </c>
      <c r="DN11" s="11">
        <f t="shared" si="114"/>
      </c>
      <c r="DO11" s="11">
        <f t="shared" si="115"/>
      </c>
      <c r="DP11" s="11">
        <f t="shared" si="14"/>
      </c>
      <c r="DQ11" s="20">
        <f t="shared" si="15"/>
        <v>0</v>
      </c>
      <c r="DR11" s="11">
        <f t="shared" si="116"/>
      </c>
      <c r="DS11" s="20">
        <f t="shared" si="117"/>
      </c>
      <c r="DT11" s="20">
        <f t="shared" si="118"/>
      </c>
      <c r="DU11" s="27">
        <f t="shared" si="119"/>
      </c>
      <c r="DW11" s="11">
        <f t="shared" si="120"/>
        <v>0</v>
      </c>
      <c r="DX11" s="19">
        <f t="shared" si="121"/>
      </c>
      <c r="DY11" s="11">
        <f t="shared" si="122"/>
      </c>
      <c r="DZ11" s="11">
        <f t="shared" si="123"/>
      </c>
      <c r="EA11" s="11">
        <f t="shared" si="124"/>
      </c>
      <c r="EB11" s="11">
        <f t="shared" si="125"/>
      </c>
      <c r="EC11" s="11">
        <f t="shared" si="126"/>
      </c>
      <c r="ED11" s="11">
        <f t="shared" si="127"/>
      </c>
      <c r="EE11" s="11">
        <f t="shared" si="16"/>
      </c>
      <c r="EF11" s="20">
        <f t="shared" si="17"/>
        <v>0</v>
      </c>
      <c r="EG11" s="11">
        <f t="shared" si="128"/>
      </c>
      <c r="EH11" s="20">
        <f t="shared" si="129"/>
      </c>
      <c r="EI11" s="20">
        <f t="shared" si="130"/>
      </c>
      <c r="EJ11" s="27">
        <f t="shared" si="131"/>
      </c>
      <c r="EL11" s="11">
        <f t="shared" si="132"/>
        <v>10</v>
      </c>
      <c r="EM11" s="19">
        <f t="shared" si="133"/>
        <v>23</v>
      </c>
      <c r="EN11" s="11">
        <f t="shared" si="134"/>
        <v>18</v>
      </c>
      <c r="EO11" s="11">
        <f t="shared" si="135"/>
        <v>2</v>
      </c>
      <c r="EP11" s="11">
        <f t="shared" si="136"/>
        <v>1</v>
      </c>
      <c r="EQ11" s="11">
        <f t="shared" si="137"/>
        <v>1</v>
      </c>
      <c r="ER11" s="11">
        <f t="shared" si="138"/>
      </c>
      <c r="ES11" s="11">
        <f t="shared" si="139"/>
      </c>
      <c r="ET11" s="11">
        <f t="shared" si="18"/>
        <v>0</v>
      </c>
      <c r="EU11" s="20">
        <f t="shared" si="19"/>
        <v>4</v>
      </c>
      <c r="EV11" s="11">
        <f t="shared" si="140"/>
      </c>
      <c r="EW11" s="20">
        <f t="shared" si="141"/>
      </c>
      <c r="EX11" s="20">
        <f t="shared" si="142"/>
      </c>
      <c r="EY11" s="27">
        <f t="shared" si="143"/>
      </c>
      <c r="FA11" s="11">
        <f t="shared" si="144"/>
        <v>0</v>
      </c>
      <c r="FB11" s="19">
        <f t="shared" si="145"/>
      </c>
      <c r="FC11" s="11">
        <f t="shared" si="146"/>
      </c>
      <c r="FD11" s="11">
        <f t="shared" si="147"/>
      </c>
      <c r="FE11" s="11">
        <f t="shared" si="148"/>
      </c>
      <c r="FF11" s="11">
        <f t="shared" si="149"/>
      </c>
      <c r="FG11" s="11">
        <f t="shared" si="150"/>
      </c>
      <c r="FH11" s="11">
        <f t="shared" si="151"/>
      </c>
      <c r="FI11" s="11">
        <f t="shared" si="20"/>
      </c>
      <c r="FJ11" s="20">
        <f t="shared" si="21"/>
        <v>0</v>
      </c>
      <c r="FK11" s="11">
        <f t="shared" si="152"/>
      </c>
      <c r="FL11" s="20">
        <f t="shared" si="153"/>
      </c>
      <c r="FM11" s="20">
        <f t="shared" si="154"/>
      </c>
      <c r="FN11" s="27">
        <f t="shared" si="155"/>
      </c>
      <c r="FP11" s="11">
        <f t="shared" si="156"/>
        <v>0</v>
      </c>
      <c r="FQ11" s="19">
        <f t="shared" si="157"/>
      </c>
      <c r="FR11" s="11">
        <f t="shared" si="158"/>
      </c>
      <c r="FS11" s="11">
        <f t="shared" si="159"/>
      </c>
      <c r="FT11" s="11">
        <f t="shared" si="160"/>
      </c>
      <c r="FU11" s="11">
        <f t="shared" si="161"/>
      </c>
      <c r="FV11" s="11">
        <f t="shared" si="162"/>
      </c>
      <c r="FW11" s="11">
        <f t="shared" si="163"/>
      </c>
      <c r="FX11" s="11">
        <f t="shared" si="22"/>
      </c>
      <c r="FY11" s="20">
        <f t="shared" si="23"/>
        <v>0</v>
      </c>
      <c r="FZ11" s="11">
        <f t="shared" si="164"/>
      </c>
      <c r="GA11" s="20">
        <f t="shared" si="165"/>
      </c>
      <c r="GB11" s="20">
        <f t="shared" si="166"/>
      </c>
      <c r="GC11" s="27">
        <f t="shared" si="167"/>
      </c>
    </row>
    <row r="12" spans="1:185" ht="12.75">
      <c r="A12" s="6">
        <v>38038</v>
      </c>
      <c r="B12" s="7" t="s">
        <v>183</v>
      </c>
      <c r="C12" s="7" t="s">
        <v>184</v>
      </c>
      <c r="D12" s="38" t="s">
        <v>247</v>
      </c>
      <c r="E12" s="38" t="s">
        <v>118</v>
      </c>
      <c r="G12" s="11">
        <f t="shared" si="24"/>
        <v>13</v>
      </c>
      <c r="H12" s="19">
        <f t="shared" si="25"/>
        <v>27</v>
      </c>
      <c r="I12" s="11">
        <f t="shared" si="26"/>
        <v>44</v>
      </c>
      <c r="J12" s="11">
        <f t="shared" si="27"/>
        <v>3</v>
      </c>
      <c r="K12" s="11">
        <f t="shared" si="28"/>
        <v>1</v>
      </c>
      <c r="L12" s="11">
        <f t="shared" si="29"/>
      </c>
      <c r="M12" s="11">
        <f t="shared" si="30"/>
        <v>1</v>
      </c>
      <c r="N12" s="11">
        <f t="shared" si="31"/>
      </c>
      <c r="O12" s="11">
        <f t="shared" si="0"/>
        <v>0</v>
      </c>
      <c r="P12" s="20">
        <f t="shared" si="1"/>
        <v>0</v>
      </c>
      <c r="Q12" s="11">
        <f t="shared" si="32"/>
      </c>
      <c r="R12" s="20">
        <f t="shared" si="33"/>
      </c>
      <c r="S12" s="20">
        <f t="shared" si="34"/>
      </c>
      <c r="T12" s="27">
        <f t="shared" si="35"/>
      </c>
      <c r="V12" s="11">
        <f t="shared" si="36"/>
        <v>1</v>
      </c>
      <c r="W12" s="19">
        <f t="shared" si="37"/>
        <v>44</v>
      </c>
      <c r="X12" s="11">
        <f t="shared" si="38"/>
        <v>27</v>
      </c>
      <c r="Y12" s="11">
        <f t="shared" si="39"/>
        <v>5</v>
      </c>
      <c r="Z12" s="11">
        <f t="shared" si="40"/>
        <v>1</v>
      </c>
      <c r="AA12" s="11">
        <f t="shared" si="41"/>
        <v>1</v>
      </c>
      <c r="AB12" s="11">
        <f t="shared" si="42"/>
      </c>
      <c r="AC12" s="11">
        <f t="shared" si="43"/>
      </c>
      <c r="AD12" s="11">
        <f t="shared" si="2"/>
        <v>1</v>
      </c>
      <c r="AE12" s="20">
        <f t="shared" si="3"/>
        <v>5</v>
      </c>
      <c r="AF12" s="11">
        <f t="shared" si="44"/>
      </c>
      <c r="AG12" s="20">
        <f t="shared" si="45"/>
      </c>
      <c r="AH12" s="20">
        <f t="shared" si="46"/>
        <v>1</v>
      </c>
      <c r="AI12" s="27">
        <f t="shared" si="47"/>
      </c>
      <c r="AK12" s="11">
        <f t="shared" si="48"/>
        <v>0</v>
      </c>
      <c r="AL12" s="19">
        <f t="shared" si="49"/>
      </c>
      <c r="AM12" s="11">
        <f t="shared" si="50"/>
      </c>
      <c r="AN12" s="11">
        <f t="shared" si="51"/>
      </c>
      <c r="AO12" s="11">
        <f t="shared" si="52"/>
      </c>
      <c r="AP12" s="11">
        <f t="shared" si="53"/>
      </c>
      <c r="AQ12" s="11">
        <f t="shared" si="54"/>
      </c>
      <c r="AR12" s="11">
        <f t="shared" si="55"/>
      </c>
      <c r="AS12" s="11">
        <f t="shared" si="4"/>
      </c>
      <c r="AT12" s="20">
        <f t="shared" si="5"/>
        <v>0</v>
      </c>
      <c r="AU12" s="11">
        <f t="shared" si="56"/>
      </c>
      <c r="AV12" s="20">
        <f t="shared" si="57"/>
      </c>
      <c r="AW12" s="20">
        <f t="shared" si="58"/>
      </c>
      <c r="AX12" s="27">
        <f t="shared" si="59"/>
      </c>
      <c r="AZ12" s="11">
        <f t="shared" si="60"/>
        <v>0</v>
      </c>
      <c r="BA12" s="19">
        <f t="shared" si="61"/>
      </c>
      <c r="BB12" s="11">
        <f t="shared" si="62"/>
      </c>
      <c r="BC12" s="11">
        <f t="shared" si="63"/>
      </c>
      <c r="BD12" s="11">
        <f t="shared" si="64"/>
      </c>
      <c r="BE12" s="11">
        <f t="shared" si="65"/>
      </c>
      <c r="BF12" s="11">
        <f t="shared" si="66"/>
      </c>
      <c r="BG12" s="11">
        <f t="shared" si="67"/>
      </c>
      <c r="BH12" s="11">
        <f t="shared" si="6"/>
      </c>
      <c r="BI12" s="20">
        <f t="shared" si="7"/>
        <v>0</v>
      </c>
      <c r="BJ12" s="11">
        <f t="shared" si="68"/>
      </c>
      <c r="BK12" s="20">
        <f t="shared" si="69"/>
      </c>
      <c r="BL12" s="20">
        <f t="shared" si="70"/>
      </c>
      <c r="BM12" s="27">
        <f t="shared" si="71"/>
      </c>
      <c r="BO12" s="11">
        <f t="shared" si="72"/>
        <v>0</v>
      </c>
      <c r="BP12" s="19">
        <f t="shared" si="73"/>
      </c>
      <c r="BQ12" s="11">
        <f t="shared" si="74"/>
      </c>
      <c r="BR12" s="11">
        <f t="shared" si="75"/>
      </c>
      <c r="BS12" s="11">
        <f t="shared" si="76"/>
      </c>
      <c r="BT12" s="11">
        <f t="shared" si="77"/>
      </c>
      <c r="BU12" s="11">
        <f t="shared" si="78"/>
      </c>
      <c r="BV12" s="11">
        <f t="shared" si="79"/>
      </c>
      <c r="BW12" s="11">
        <f t="shared" si="8"/>
      </c>
      <c r="BX12" s="20">
        <f t="shared" si="9"/>
        <v>0</v>
      </c>
      <c r="BY12" s="11">
        <f t="shared" si="80"/>
      </c>
      <c r="BZ12" s="20">
        <f t="shared" si="81"/>
      </c>
      <c r="CA12" s="20">
        <f t="shared" si="82"/>
      </c>
      <c r="CB12" s="27">
        <f t="shared" si="83"/>
      </c>
      <c r="CD12" s="11">
        <f t="shared" si="84"/>
        <v>0</v>
      </c>
      <c r="CE12" s="19">
        <f t="shared" si="85"/>
      </c>
      <c r="CF12" s="11">
        <f t="shared" si="86"/>
      </c>
      <c r="CG12" s="11">
        <f t="shared" si="87"/>
      </c>
      <c r="CH12" s="11">
        <f t="shared" si="88"/>
      </c>
      <c r="CI12" s="11">
        <f t="shared" si="89"/>
      </c>
      <c r="CJ12" s="11">
        <f t="shared" si="90"/>
      </c>
      <c r="CK12" s="11">
        <f t="shared" si="91"/>
      </c>
      <c r="CL12" s="11">
        <f t="shared" si="10"/>
      </c>
      <c r="CM12" s="20">
        <f t="shared" si="11"/>
        <v>0</v>
      </c>
      <c r="CN12" s="11">
        <f t="shared" si="92"/>
      </c>
      <c r="CO12" s="20">
        <f t="shared" si="93"/>
      </c>
      <c r="CP12" s="20">
        <f t="shared" si="94"/>
      </c>
      <c r="CQ12" s="27">
        <f t="shared" si="95"/>
      </c>
      <c r="CS12" s="11">
        <f t="shared" si="96"/>
        <v>0</v>
      </c>
      <c r="CT12" s="19">
        <f t="shared" si="97"/>
      </c>
      <c r="CU12" s="11">
        <f t="shared" si="98"/>
      </c>
      <c r="CV12" s="11">
        <f t="shared" si="99"/>
      </c>
      <c r="CW12" s="11">
        <f t="shared" si="100"/>
      </c>
      <c r="CX12" s="11">
        <f t="shared" si="101"/>
      </c>
      <c r="CY12" s="11">
        <f t="shared" si="102"/>
      </c>
      <c r="CZ12" s="11">
        <f t="shared" si="103"/>
      </c>
      <c r="DA12" s="11">
        <f t="shared" si="12"/>
      </c>
      <c r="DB12" s="20">
        <f t="shared" si="13"/>
        <v>0</v>
      </c>
      <c r="DC12" s="11">
        <f t="shared" si="104"/>
      </c>
      <c r="DD12" s="20">
        <f t="shared" si="105"/>
      </c>
      <c r="DE12" s="20">
        <f t="shared" si="106"/>
      </c>
      <c r="DF12" s="27">
        <f t="shared" si="107"/>
      </c>
      <c r="DH12" s="11">
        <f t="shared" si="108"/>
        <v>0</v>
      </c>
      <c r="DI12" s="19">
        <f t="shared" si="109"/>
      </c>
      <c r="DJ12" s="11">
        <f t="shared" si="110"/>
      </c>
      <c r="DK12" s="11">
        <f t="shared" si="111"/>
      </c>
      <c r="DL12" s="11">
        <f t="shared" si="112"/>
      </c>
      <c r="DM12" s="11">
        <f t="shared" si="113"/>
      </c>
      <c r="DN12" s="11">
        <f t="shared" si="114"/>
      </c>
      <c r="DO12" s="11">
        <f t="shared" si="115"/>
      </c>
      <c r="DP12" s="11">
        <f t="shared" si="14"/>
      </c>
      <c r="DQ12" s="20">
        <f t="shared" si="15"/>
        <v>0</v>
      </c>
      <c r="DR12" s="11">
        <f t="shared" si="116"/>
      </c>
      <c r="DS12" s="20">
        <f t="shared" si="117"/>
      </c>
      <c r="DT12" s="20">
        <f t="shared" si="118"/>
      </c>
      <c r="DU12" s="27">
        <f t="shared" si="119"/>
      </c>
      <c r="DW12" s="11">
        <f t="shared" si="120"/>
        <v>0</v>
      </c>
      <c r="DX12" s="19">
        <f t="shared" si="121"/>
      </c>
      <c r="DY12" s="11">
        <f t="shared" si="122"/>
      </c>
      <c r="DZ12" s="11">
        <f t="shared" si="123"/>
      </c>
      <c r="EA12" s="11">
        <f t="shared" si="124"/>
      </c>
      <c r="EB12" s="11">
        <f t="shared" si="125"/>
      </c>
      <c r="EC12" s="11">
        <f t="shared" si="126"/>
      </c>
      <c r="ED12" s="11">
        <f t="shared" si="127"/>
      </c>
      <c r="EE12" s="11">
        <f t="shared" si="16"/>
      </c>
      <c r="EF12" s="20">
        <f t="shared" si="17"/>
        <v>0</v>
      </c>
      <c r="EG12" s="11">
        <f t="shared" si="128"/>
      </c>
      <c r="EH12" s="20">
        <f t="shared" si="129"/>
      </c>
      <c r="EI12" s="20">
        <f t="shared" si="130"/>
      </c>
      <c r="EJ12" s="27">
        <f t="shared" si="131"/>
      </c>
      <c r="EL12" s="11">
        <f t="shared" si="132"/>
        <v>0</v>
      </c>
      <c r="EM12" s="19">
        <f t="shared" si="133"/>
      </c>
      <c r="EN12" s="11">
        <f t="shared" si="134"/>
      </c>
      <c r="EO12" s="11">
        <f t="shared" si="135"/>
      </c>
      <c r="EP12" s="11">
        <f t="shared" si="136"/>
      </c>
      <c r="EQ12" s="11">
        <f t="shared" si="137"/>
      </c>
      <c r="ER12" s="11">
        <f t="shared" si="138"/>
      </c>
      <c r="ES12" s="11">
        <f t="shared" si="139"/>
      </c>
      <c r="ET12" s="11">
        <f t="shared" si="18"/>
      </c>
      <c r="EU12" s="20">
        <f t="shared" si="19"/>
        <v>0</v>
      </c>
      <c r="EV12" s="11">
        <f t="shared" si="140"/>
      </c>
      <c r="EW12" s="20">
        <f t="shared" si="141"/>
      </c>
      <c r="EX12" s="20">
        <f t="shared" si="142"/>
      </c>
      <c r="EY12" s="27">
        <f t="shared" si="143"/>
      </c>
      <c r="FA12" s="11">
        <f t="shared" si="144"/>
        <v>0</v>
      </c>
      <c r="FB12" s="19">
        <f t="shared" si="145"/>
      </c>
      <c r="FC12" s="11">
        <f t="shared" si="146"/>
      </c>
      <c r="FD12" s="11">
        <f t="shared" si="147"/>
      </c>
      <c r="FE12" s="11">
        <f t="shared" si="148"/>
      </c>
      <c r="FF12" s="11">
        <f t="shared" si="149"/>
      </c>
      <c r="FG12" s="11">
        <f t="shared" si="150"/>
      </c>
      <c r="FH12" s="11">
        <f t="shared" si="151"/>
      </c>
      <c r="FI12" s="11">
        <f t="shared" si="20"/>
      </c>
      <c r="FJ12" s="20">
        <f t="shared" si="21"/>
        <v>0</v>
      </c>
      <c r="FK12" s="11">
        <f t="shared" si="152"/>
      </c>
      <c r="FL12" s="20">
        <f t="shared" si="153"/>
      </c>
      <c r="FM12" s="20">
        <f t="shared" si="154"/>
      </c>
      <c r="FN12" s="27">
        <f t="shared" si="155"/>
      </c>
      <c r="FP12" s="11">
        <f t="shared" si="156"/>
        <v>0</v>
      </c>
      <c r="FQ12" s="19">
        <f t="shared" si="157"/>
      </c>
      <c r="FR12" s="11">
        <f t="shared" si="158"/>
      </c>
      <c r="FS12" s="11">
        <f t="shared" si="159"/>
      </c>
      <c r="FT12" s="11">
        <f t="shared" si="160"/>
      </c>
      <c r="FU12" s="11">
        <f t="shared" si="161"/>
      </c>
      <c r="FV12" s="11">
        <f t="shared" si="162"/>
      </c>
      <c r="FW12" s="11">
        <f t="shared" si="163"/>
      </c>
      <c r="FX12" s="11">
        <f t="shared" si="22"/>
      </c>
      <c r="FY12" s="20">
        <f t="shared" si="23"/>
        <v>0</v>
      </c>
      <c r="FZ12" s="11">
        <f t="shared" si="164"/>
      </c>
      <c r="GA12" s="20">
        <f t="shared" si="165"/>
      </c>
      <c r="GB12" s="20">
        <f t="shared" si="166"/>
      </c>
      <c r="GC12" s="27">
        <f t="shared" si="167"/>
      </c>
    </row>
    <row r="13" spans="1:185" ht="12.75">
      <c r="A13" s="6">
        <v>38044</v>
      </c>
      <c r="B13" s="7" t="s">
        <v>185</v>
      </c>
      <c r="C13" s="7" t="s">
        <v>26</v>
      </c>
      <c r="D13" s="38" t="s">
        <v>268</v>
      </c>
      <c r="E13" s="38" t="s">
        <v>269</v>
      </c>
      <c r="G13" s="11">
        <f t="shared" si="24"/>
        <v>14</v>
      </c>
      <c r="H13" s="19">
        <f t="shared" si="25"/>
        <v>38</v>
      </c>
      <c r="I13" s="11">
        <f t="shared" si="26"/>
        <v>29</v>
      </c>
      <c r="J13" s="11">
        <f t="shared" si="27"/>
        <v>6</v>
      </c>
      <c r="K13" s="11">
        <f t="shared" si="28"/>
        <v>1</v>
      </c>
      <c r="L13" s="11">
        <f t="shared" si="29"/>
        <v>1</v>
      </c>
      <c r="M13" s="11">
        <f t="shared" si="30"/>
      </c>
      <c r="N13" s="11">
        <f t="shared" si="31"/>
      </c>
      <c r="O13" s="11">
        <f t="shared" si="0"/>
        <v>1</v>
      </c>
      <c r="P13" s="20">
        <f t="shared" si="1"/>
        <v>5</v>
      </c>
      <c r="Q13" s="11">
        <f t="shared" si="32"/>
      </c>
      <c r="R13" s="20">
        <f t="shared" si="33"/>
      </c>
      <c r="S13" s="20">
        <f t="shared" si="34"/>
      </c>
      <c r="T13" s="27">
        <f t="shared" si="35"/>
      </c>
      <c r="V13" s="11">
        <f t="shared" si="36"/>
        <v>0</v>
      </c>
      <c r="W13" s="19">
        <f t="shared" si="37"/>
      </c>
      <c r="X13" s="11">
        <f t="shared" si="38"/>
      </c>
      <c r="Y13" s="11">
        <f t="shared" si="39"/>
      </c>
      <c r="Z13" s="11">
        <f t="shared" si="40"/>
      </c>
      <c r="AA13" s="11">
        <f t="shared" si="41"/>
      </c>
      <c r="AB13" s="11">
        <f t="shared" si="42"/>
      </c>
      <c r="AC13" s="11">
        <f t="shared" si="43"/>
      </c>
      <c r="AD13" s="11">
        <f t="shared" si="2"/>
      </c>
      <c r="AE13" s="20">
        <f t="shared" si="3"/>
        <v>0</v>
      </c>
      <c r="AF13" s="11">
        <f t="shared" si="44"/>
      </c>
      <c r="AG13" s="20">
        <f t="shared" si="45"/>
      </c>
      <c r="AH13" s="20">
        <f t="shared" si="46"/>
      </c>
      <c r="AI13" s="27">
        <f t="shared" si="47"/>
      </c>
      <c r="AK13" s="11">
        <f t="shared" si="48"/>
        <v>0</v>
      </c>
      <c r="AL13" s="19">
        <f t="shared" si="49"/>
      </c>
      <c r="AM13" s="11">
        <f t="shared" si="50"/>
      </c>
      <c r="AN13" s="11">
        <f t="shared" si="51"/>
      </c>
      <c r="AO13" s="11">
        <f t="shared" si="52"/>
      </c>
      <c r="AP13" s="11">
        <f t="shared" si="53"/>
      </c>
      <c r="AQ13" s="11">
        <f t="shared" si="54"/>
      </c>
      <c r="AR13" s="11">
        <f t="shared" si="55"/>
      </c>
      <c r="AS13" s="11">
        <f t="shared" si="4"/>
      </c>
      <c r="AT13" s="20">
        <f t="shared" si="5"/>
        <v>0</v>
      </c>
      <c r="AU13" s="11">
        <f t="shared" si="56"/>
      </c>
      <c r="AV13" s="20">
        <f t="shared" si="57"/>
      </c>
      <c r="AW13" s="20">
        <f t="shared" si="58"/>
      </c>
      <c r="AX13" s="27">
        <f t="shared" si="59"/>
      </c>
      <c r="AZ13" s="11">
        <f t="shared" si="60"/>
        <v>0</v>
      </c>
      <c r="BA13" s="19">
        <f t="shared" si="61"/>
      </c>
      <c r="BB13" s="11">
        <f t="shared" si="62"/>
      </c>
      <c r="BC13" s="11">
        <f t="shared" si="63"/>
      </c>
      <c r="BD13" s="11">
        <f t="shared" si="64"/>
      </c>
      <c r="BE13" s="11">
        <f t="shared" si="65"/>
      </c>
      <c r="BF13" s="11">
        <f t="shared" si="66"/>
      </c>
      <c r="BG13" s="11">
        <f t="shared" si="67"/>
      </c>
      <c r="BH13" s="11">
        <f t="shared" si="6"/>
      </c>
      <c r="BI13" s="20">
        <f t="shared" si="7"/>
        <v>0</v>
      </c>
      <c r="BJ13" s="11">
        <f t="shared" si="68"/>
      </c>
      <c r="BK13" s="20">
        <f t="shared" si="69"/>
      </c>
      <c r="BL13" s="20">
        <f t="shared" si="70"/>
      </c>
      <c r="BM13" s="27">
        <f t="shared" si="71"/>
      </c>
      <c r="BO13" s="11">
        <f t="shared" si="72"/>
        <v>0</v>
      </c>
      <c r="BP13" s="19">
        <f t="shared" si="73"/>
      </c>
      <c r="BQ13" s="11">
        <f t="shared" si="74"/>
      </c>
      <c r="BR13" s="11">
        <f t="shared" si="75"/>
      </c>
      <c r="BS13" s="11">
        <f t="shared" si="76"/>
      </c>
      <c r="BT13" s="11">
        <f t="shared" si="77"/>
      </c>
      <c r="BU13" s="11">
        <f t="shared" si="78"/>
      </c>
      <c r="BV13" s="11">
        <f t="shared" si="79"/>
      </c>
      <c r="BW13" s="11">
        <f t="shared" si="8"/>
      </c>
      <c r="BX13" s="20">
        <f t="shared" si="9"/>
        <v>0</v>
      </c>
      <c r="BY13" s="11">
        <f t="shared" si="80"/>
      </c>
      <c r="BZ13" s="20">
        <f t="shared" si="81"/>
      </c>
      <c r="CA13" s="20">
        <f t="shared" si="82"/>
      </c>
      <c r="CB13" s="27">
        <f t="shared" si="83"/>
      </c>
      <c r="CD13" s="11">
        <f t="shared" si="84"/>
        <v>1</v>
      </c>
      <c r="CE13" s="19">
        <f t="shared" si="85"/>
        <v>29</v>
      </c>
      <c r="CF13" s="11">
        <f t="shared" si="86"/>
        <v>38</v>
      </c>
      <c r="CG13" s="11">
        <f t="shared" si="87"/>
        <v>3</v>
      </c>
      <c r="CH13" s="11">
        <f t="shared" si="88"/>
        <v>1</v>
      </c>
      <c r="CI13" s="11">
        <f t="shared" si="89"/>
      </c>
      <c r="CJ13" s="11">
        <f t="shared" si="90"/>
        <v>1</v>
      </c>
      <c r="CK13" s="11">
        <f t="shared" si="91"/>
      </c>
      <c r="CL13" s="11">
        <f t="shared" si="10"/>
        <v>0</v>
      </c>
      <c r="CM13" s="20">
        <f t="shared" si="11"/>
        <v>0</v>
      </c>
      <c r="CN13" s="11">
        <f t="shared" si="92"/>
      </c>
      <c r="CO13" s="20">
        <f t="shared" si="93"/>
      </c>
      <c r="CP13" s="20">
        <f t="shared" si="94"/>
      </c>
      <c r="CQ13" s="27">
        <f t="shared" si="95"/>
        <v>1</v>
      </c>
      <c r="CS13" s="11">
        <f t="shared" si="96"/>
        <v>0</v>
      </c>
      <c r="CT13" s="19">
        <f t="shared" si="97"/>
      </c>
      <c r="CU13" s="11">
        <f t="shared" si="98"/>
      </c>
      <c r="CV13" s="11">
        <f t="shared" si="99"/>
      </c>
      <c r="CW13" s="11">
        <f t="shared" si="100"/>
      </c>
      <c r="CX13" s="11">
        <f t="shared" si="101"/>
      </c>
      <c r="CY13" s="11">
        <f t="shared" si="102"/>
      </c>
      <c r="CZ13" s="11">
        <f t="shared" si="103"/>
      </c>
      <c r="DA13" s="11">
        <f t="shared" si="12"/>
      </c>
      <c r="DB13" s="20">
        <f t="shared" si="13"/>
        <v>0</v>
      </c>
      <c r="DC13" s="11">
        <f t="shared" si="104"/>
      </c>
      <c r="DD13" s="20">
        <f t="shared" si="105"/>
      </c>
      <c r="DE13" s="20">
        <f t="shared" si="106"/>
      </c>
      <c r="DF13" s="27">
        <f t="shared" si="107"/>
      </c>
      <c r="DH13" s="11">
        <f t="shared" si="108"/>
        <v>0</v>
      </c>
      <c r="DI13" s="19">
        <f t="shared" si="109"/>
      </c>
      <c r="DJ13" s="11">
        <f t="shared" si="110"/>
      </c>
      <c r="DK13" s="11">
        <f t="shared" si="111"/>
      </c>
      <c r="DL13" s="11">
        <f t="shared" si="112"/>
      </c>
      <c r="DM13" s="11">
        <f t="shared" si="113"/>
      </c>
      <c r="DN13" s="11">
        <f t="shared" si="114"/>
      </c>
      <c r="DO13" s="11">
        <f t="shared" si="115"/>
      </c>
      <c r="DP13" s="11">
        <f t="shared" si="14"/>
      </c>
      <c r="DQ13" s="20">
        <f t="shared" si="15"/>
        <v>0</v>
      </c>
      <c r="DR13" s="11">
        <f t="shared" si="116"/>
      </c>
      <c r="DS13" s="20">
        <f t="shared" si="117"/>
      </c>
      <c r="DT13" s="20">
        <f t="shared" si="118"/>
      </c>
      <c r="DU13" s="27">
        <f t="shared" si="119"/>
      </c>
      <c r="DW13" s="11">
        <f t="shared" si="120"/>
        <v>0</v>
      </c>
      <c r="DX13" s="19">
        <f t="shared" si="121"/>
      </c>
      <c r="DY13" s="11">
        <f t="shared" si="122"/>
      </c>
      <c r="DZ13" s="11">
        <f t="shared" si="123"/>
      </c>
      <c r="EA13" s="11">
        <f t="shared" si="124"/>
      </c>
      <c r="EB13" s="11">
        <f t="shared" si="125"/>
      </c>
      <c r="EC13" s="11">
        <f t="shared" si="126"/>
      </c>
      <c r="ED13" s="11">
        <f t="shared" si="127"/>
      </c>
      <c r="EE13" s="11">
        <f t="shared" si="16"/>
      </c>
      <c r="EF13" s="20">
        <f t="shared" si="17"/>
        <v>0</v>
      </c>
      <c r="EG13" s="11">
        <f t="shared" si="128"/>
      </c>
      <c r="EH13" s="20">
        <f t="shared" si="129"/>
      </c>
      <c r="EI13" s="20">
        <f t="shared" si="130"/>
      </c>
      <c r="EJ13" s="27">
        <f t="shared" si="131"/>
      </c>
      <c r="EL13" s="11">
        <f t="shared" si="132"/>
        <v>0</v>
      </c>
      <c r="EM13" s="19">
        <f t="shared" si="133"/>
      </c>
      <c r="EN13" s="11">
        <f t="shared" si="134"/>
      </c>
      <c r="EO13" s="11">
        <f t="shared" si="135"/>
      </c>
      <c r="EP13" s="11">
        <f t="shared" si="136"/>
      </c>
      <c r="EQ13" s="11">
        <f t="shared" si="137"/>
      </c>
      <c r="ER13" s="11">
        <f t="shared" si="138"/>
      </c>
      <c r="ES13" s="11">
        <f t="shared" si="139"/>
      </c>
      <c r="ET13" s="11">
        <f t="shared" si="18"/>
      </c>
      <c r="EU13" s="20">
        <f t="shared" si="19"/>
        <v>0</v>
      </c>
      <c r="EV13" s="11">
        <f t="shared" si="140"/>
      </c>
      <c r="EW13" s="20">
        <f t="shared" si="141"/>
      </c>
      <c r="EX13" s="20">
        <f t="shared" si="142"/>
      </c>
      <c r="EY13" s="27">
        <f t="shared" si="143"/>
      </c>
      <c r="FA13" s="11">
        <f t="shared" si="144"/>
        <v>0</v>
      </c>
      <c r="FB13" s="19">
        <f t="shared" si="145"/>
      </c>
      <c r="FC13" s="11">
        <f t="shared" si="146"/>
      </c>
      <c r="FD13" s="11">
        <f t="shared" si="147"/>
      </c>
      <c r="FE13" s="11">
        <f t="shared" si="148"/>
      </c>
      <c r="FF13" s="11">
        <f t="shared" si="149"/>
      </c>
      <c r="FG13" s="11">
        <f t="shared" si="150"/>
      </c>
      <c r="FH13" s="11">
        <f t="shared" si="151"/>
      </c>
      <c r="FI13" s="11">
        <f t="shared" si="20"/>
      </c>
      <c r="FJ13" s="20">
        <f t="shared" si="21"/>
        <v>0</v>
      </c>
      <c r="FK13" s="11">
        <f t="shared" si="152"/>
      </c>
      <c r="FL13" s="20">
        <f t="shared" si="153"/>
      </c>
      <c r="FM13" s="20">
        <f t="shared" si="154"/>
      </c>
      <c r="FN13" s="27">
        <f t="shared" si="155"/>
      </c>
      <c r="FP13" s="11">
        <f t="shared" si="156"/>
        <v>0</v>
      </c>
      <c r="FQ13" s="19">
        <f t="shared" si="157"/>
      </c>
      <c r="FR13" s="11">
        <f t="shared" si="158"/>
      </c>
      <c r="FS13" s="11">
        <f t="shared" si="159"/>
      </c>
      <c r="FT13" s="11">
        <f t="shared" si="160"/>
      </c>
      <c r="FU13" s="11">
        <f t="shared" si="161"/>
      </c>
      <c r="FV13" s="11">
        <f t="shared" si="162"/>
      </c>
      <c r="FW13" s="11">
        <f t="shared" si="163"/>
      </c>
      <c r="FX13" s="11">
        <f t="shared" si="22"/>
      </c>
      <c r="FY13" s="20">
        <f t="shared" si="23"/>
        <v>0</v>
      </c>
      <c r="FZ13" s="11">
        <f t="shared" si="164"/>
      </c>
      <c r="GA13" s="20">
        <f t="shared" si="165"/>
      </c>
      <c r="GB13" s="20">
        <f t="shared" si="166"/>
      </c>
      <c r="GC13" s="27">
        <f t="shared" si="167"/>
      </c>
    </row>
    <row r="14" spans="1:185" ht="12.75">
      <c r="A14" s="6">
        <v>38044</v>
      </c>
      <c r="B14" s="7" t="s">
        <v>37</v>
      </c>
      <c r="C14" s="7" t="s">
        <v>184</v>
      </c>
      <c r="D14" s="38" t="s">
        <v>266</v>
      </c>
      <c r="E14" s="38" t="s">
        <v>267</v>
      </c>
      <c r="G14" s="11">
        <f t="shared" si="24"/>
        <v>0</v>
      </c>
      <c r="H14" s="19">
        <f t="shared" si="25"/>
      </c>
      <c r="I14" s="11">
        <f t="shared" si="26"/>
      </c>
      <c r="J14" s="11">
        <f t="shared" si="27"/>
      </c>
      <c r="K14" s="11">
        <f t="shared" si="28"/>
      </c>
      <c r="L14" s="11">
        <f t="shared" si="29"/>
      </c>
      <c r="M14" s="11">
        <f t="shared" si="30"/>
      </c>
      <c r="N14" s="11">
        <f t="shared" si="31"/>
      </c>
      <c r="O14" s="11">
        <f t="shared" si="0"/>
      </c>
      <c r="P14" s="20">
        <f t="shared" si="1"/>
        <v>0</v>
      </c>
      <c r="Q14" s="11">
        <f t="shared" si="32"/>
      </c>
      <c r="R14" s="20">
        <f t="shared" si="33"/>
      </c>
      <c r="S14" s="20">
        <f t="shared" si="34"/>
      </c>
      <c r="T14" s="27">
        <f t="shared" si="35"/>
      </c>
      <c r="V14" s="11">
        <f t="shared" si="36"/>
        <v>1</v>
      </c>
      <c r="W14" s="19">
        <f t="shared" si="37"/>
        <v>68</v>
      </c>
      <c r="X14" s="11">
        <f t="shared" si="38"/>
        <v>28</v>
      </c>
      <c r="Y14" s="11">
        <f t="shared" si="39"/>
        <v>10</v>
      </c>
      <c r="Z14" s="11">
        <f t="shared" si="40"/>
        <v>1</v>
      </c>
      <c r="AA14" s="11">
        <f t="shared" si="41"/>
        <v>1</v>
      </c>
      <c r="AB14" s="11">
        <f t="shared" si="42"/>
      </c>
      <c r="AC14" s="11">
        <f t="shared" si="43"/>
      </c>
      <c r="AD14" s="11">
        <f t="shared" si="2"/>
        <v>1</v>
      </c>
      <c r="AE14" s="20">
        <f t="shared" si="3"/>
        <v>5</v>
      </c>
      <c r="AF14" s="11">
        <f t="shared" si="44"/>
      </c>
      <c r="AG14" s="20">
        <f t="shared" si="45"/>
      </c>
      <c r="AH14" s="20">
        <f t="shared" si="46"/>
        <v>1</v>
      </c>
      <c r="AI14" s="27">
        <f t="shared" si="47"/>
      </c>
      <c r="AK14" s="11">
        <f t="shared" si="48"/>
        <v>0</v>
      </c>
      <c r="AL14" s="19">
        <f t="shared" si="49"/>
      </c>
      <c r="AM14" s="11">
        <f t="shared" si="50"/>
      </c>
      <c r="AN14" s="11">
        <f t="shared" si="51"/>
      </c>
      <c r="AO14" s="11">
        <f t="shared" si="52"/>
      </c>
      <c r="AP14" s="11">
        <f t="shared" si="53"/>
      </c>
      <c r="AQ14" s="11">
        <f t="shared" si="54"/>
      </c>
      <c r="AR14" s="11">
        <f t="shared" si="55"/>
      </c>
      <c r="AS14" s="11">
        <f t="shared" si="4"/>
      </c>
      <c r="AT14" s="20">
        <f t="shared" si="5"/>
        <v>0</v>
      </c>
      <c r="AU14" s="11">
        <f t="shared" si="56"/>
      </c>
      <c r="AV14" s="20">
        <f t="shared" si="57"/>
      </c>
      <c r="AW14" s="20">
        <f t="shared" si="58"/>
      </c>
      <c r="AX14" s="27">
        <f t="shared" si="59"/>
      </c>
      <c r="AZ14" s="11">
        <f t="shared" si="60"/>
        <v>13</v>
      </c>
      <c r="BA14" s="19">
        <f t="shared" si="61"/>
        <v>28</v>
      </c>
      <c r="BB14" s="11">
        <f t="shared" si="62"/>
        <v>68</v>
      </c>
      <c r="BC14" s="11">
        <f t="shared" si="63"/>
        <v>4</v>
      </c>
      <c r="BD14" s="11">
        <f t="shared" si="64"/>
        <v>1</v>
      </c>
      <c r="BE14" s="11">
        <f t="shared" si="65"/>
      </c>
      <c r="BF14" s="11">
        <f t="shared" si="66"/>
        <v>1</v>
      </c>
      <c r="BG14" s="11">
        <f t="shared" si="67"/>
      </c>
      <c r="BH14" s="11">
        <f t="shared" si="6"/>
        <v>1</v>
      </c>
      <c r="BI14" s="20">
        <f t="shared" si="7"/>
        <v>1</v>
      </c>
      <c r="BJ14" s="11">
        <f t="shared" si="68"/>
      </c>
      <c r="BK14" s="20">
        <f t="shared" si="69"/>
      </c>
      <c r="BL14" s="20">
        <f t="shared" si="70"/>
      </c>
      <c r="BM14" s="27">
        <f t="shared" si="71"/>
      </c>
      <c r="BO14" s="11">
        <f t="shared" si="72"/>
        <v>0</v>
      </c>
      <c r="BP14" s="19">
        <f t="shared" si="73"/>
      </c>
      <c r="BQ14" s="11">
        <f t="shared" si="74"/>
      </c>
      <c r="BR14" s="11">
        <f t="shared" si="75"/>
      </c>
      <c r="BS14" s="11">
        <f t="shared" si="76"/>
      </c>
      <c r="BT14" s="11">
        <f t="shared" si="77"/>
      </c>
      <c r="BU14" s="11">
        <f t="shared" si="78"/>
      </c>
      <c r="BV14" s="11">
        <f t="shared" si="79"/>
      </c>
      <c r="BW14" s="11">
        <f t="shared" si="8"/>
      </c>
      <c r="BX14" s="20">
        <f t="shared" si="9"/>
        <v>0</v>
      </c>
      <c r="BY14" s="11">
        <f t="shared" si="80"/>
      </c>
      <c r="BZ14" s="20">
        <f t="shared" si="81"/>
      </c>
      <c r="CA14" s="20">
        <f t="shared" si="82"/>
      </c>
      <c r="CB14" s="27">
        <f t="shared" si="83"/>
      </c>
      <c r="CD14" s="11">
        <f t="shared" si="84"/>
        <v>0</v>
      </c>
      <c r="CE14" s="19">
        <f t="shared" si="85"/>
      </c>
      <c r="CF14" s="11">
        <f t="shared" si="86"/>
      </c>
      <c r="CG14" s="11">
        <f t="shared" si="87"/>
      </c>
      <c r="CH14" s="11">
        <f t="shared" si="88"/>
      </c>
      <c r="CI14" s="11">
        <f t="shared" si="89"/>
      </c>
      <c r="CJ14" s="11">
        <f t="shared" si="90"/>
      </c>
      <c r="CK14" s="11">
        <f t="shared" si="91"/>
      </c>
      <c r="CL14" s="11">
        <f t="shared" si="10"/>
      </c>
      <c r="CM14" s="20">
        <f t="shared" si="11"/>
        <v>0</v>
      </c>
      <c r="CN14" s="11">
        <f t="shared" si="92"/>
      </c>
      <c r="CO14" s="20">
        <f t="shared" si="93"/>
      </c>
      <c r="CP14" s="20">
        <f t="shared" si="94"/>
      </c>
      <c r="CQ14" s="27">
        <f t="shared" si="95"/>
      </c>
      <c r="CS14" s="11">
        <f t="shared" si="96"/>
        <v>0</v>
      </c>
      <c r="CT14" s="19">
        <f t="shared" si="97"/>
      </c>
      <c r="CU14" s="11">
        <f t="shared" si="98"/>
      </c>
      <c r="CV14" s="11">
        <f t="shared" si="99"/>
      </c>
      <c r="CW14" s="11">
        <f t="shared" si="100"/>
      </c>
      <c r="CX14" s="11">
        <f t="shared" si="101"/>
      </c>
      <c r="CY14" s="11">
        <f t="shared" si="102"/>
      </c>
      <c r="CZ14" s="11">
        <f t="shared" si="103"/>
      </c>
      <c r="DA14" s="11">
        <f t="shared" si="12"/>
      </c>
      <c r="DB14" s="20">
        <f t="shared" si="13"/>
        <v>0</v>
      </c>
      <c r="DC14" s="11">
        <f t="shared" si="104"/>
      </c>
      <c r="DD14" s="20">
        <f t="shared" si="105"/>
      </c>
      <c r="DE14" s="20">
        <f t="shared" si="106"/>
      </c>
      <c r="DF14" s="27">
        <f t="shared" si="107"/>
      </c>
      <c r="DH14" s="11">
        <f t="shared" si="108"/>
        <v>0</v>
      </c>
      <c r="DI14" s="19">
        <f t="shared" si="109"/>
      </c>
      <c r="DJ14" s="11">
        <f t="shared" si="110"/>
      </c>
      <c r="DK14" s="11">
        <f t="shared" si="111"/>
      </c>
      <c r="DL14" s="11">
        <f t="shared" si="112"/>
      </c>
      <c r="DM14" s="11">
        <f t="shared" si="113"/>
      </c>
      <c r="DN14" s="11">
        <f t="shared" si="114"/>
      </c>
      <c r="DO14" s="11">
        <f t="shared" si="115"/>
      </c>
      <c r="DP14" s="11">
        <f t="shared" si="14"/>
      </c>
      <c r="DQ14" s="20">
        <f t="shared" si="15"/>
        <v>0</v>
      </c>
      <c r="DR14" s="11">
        <f t="shared" si="116"/>
      </c>
      <c r="DS14" s="20">
        <f t="shared" si="117"/>
      </c>
      <c r="DT14" s="20">
        <f t="shared" si="118"/>
      </c>
      <c r="DU14" s="27">
        <f t="shared" si="119"/>
      </c>
      <c r="DW14" s="11">
        <f t="shared" si="120"/>
        <v>0</v>
      </c>
      <c r="DX14" s="19">
        <f t="shared" si="121"/>
      </c>
      <c r="DY14" s="11">
        <f t="shared" si="122"/>
      </c>
      <c r="DZ14" s="11">
        <f t="shared" si="123"/>
      </c>
      <c r="EA14" s="11">
        <f t="shared" si="124"/>
      </c>
      <c r="EB14" s="11">
        <f t="shared" si="125"/>
      </c>
      <c r="EC14" s="11">
        <f t="shared" si="126"/>
      </c>
      <c r="ED14" s="11">
        <f t="shared" si="127"/>
      </c>
      <c r="EE14" s="11">
        <f t="shared" si="16"/>
      </c>
      <c r="EF14" s="20">
        <f t="shared" si="17"/>
        <v>0</v>
      </c>
      <c r="EG14" s="11">
        <f t="shared" si="128"/>
      </c>
      <c r="EH14" s="20">
        <f t="shared" si="129"/>
      </c>
      <c r="EI14" s="20">
        <f t="shared" si="130"/>
      </c>
      <c r="EJ14" s="27">
        <f t="shared" si="131"/>
      </c>
      <c r="EL14" s="11">
        <f t="shared" si="132"/>
        <v>0</v>
      </c>
      <c r="EM14" s="19">
        <f t="shared" si="133"/>
      </c>
      <c r="EN14" s="11">
        <f t="shared" si="134"/>
      </c>
      <c r="EO14" s="11">
        <f t="shared" si="135"/>
      </c>
      <c r="EP14" s="11">
        <f t="shared" si="136"/>
      </c>
      <c r="EQ14" s="11">
        <f t="shared" si="137"/>
      </c>
      <c r="ER14" s="11">
        <f t="shared" si="138"/>
      </c>
      <c r="ES14" s="11">
        <f t="shared" si="139"/>
      </c>
      <c r="ET14" s="11">
        <f t="shared" si="18"/>
      </c>
      <c r="EU14" s="20">
        <f t="shared" si="19"/>
        <v>0</v>
      </c>
      <c r="EV14" s="11">
        <f t="shared" si="140"/>
      </c>
      <c r="EW14" s="20">
        <f t="shared" si="141"/>
      </c>
      <c r="EX14" s="20">
        <f t="shared" si="142"/>
      </c>
      <c r="EY14" s="27">
        <f t="shared" si="143"/>
      </c>
      <c r="FA14" s="11">
        <f t="shared" si="144"/>
        <v>0</v>
      </c>
      <c r="FB14" s="19">
        <f t="shared" si="145"/>
      </c>
      <c r="FC14" s="11">
        <f t="shared" si="146"/>
      </c>
      <c r="FD14" s="11">
        <f t="shared" si="147"/>
      </c>
      <c r="FE14" s="11">
        <f t="shared" si="148"/>
      </c>
      <c r="FF14" s="11">
        <f t="shared" si="149"/>
      </c>
      <c r="FG14" s="11">
        <f t="shared" si="150"/>
      </c>
      <c r="FH14" s="11">
        <f t="shared" si="151"/>
      </c>
      <c r="FI14" s="11">
        <f t="shared" si="20"/>
      </c>
      <c r="FJ14" s="20">
        <f t="shared" si="21"/>
        <v>0</v>
      </c>
      <c r="FK14" s="11">
        <f t="shared" si="152"/>
      </c>
      <c r="FL14" s="20">
        <f t="shared" si="153"/>
      </c>
      <c r="FM14" s="20">
        <f t="shared" si="154"/>
      </c>
      <c r="FN14" s="27">
        <f t="shared" si="155"/>
      </c>
      <c r="FP14" s="11">
        <f t="shared" si="156"/>
        <v>0</v>
      </c>
      <c r="FQ14" s="19">
        <f t="shared" si="157"/>
      </c>
      <c r="FR14" s="11">
        <f t="shared" si="158"/>
      </c>
      <c r="FS14" s="11">
        <f t="shared" si="159"/>
      </c>
      <c r="FT14" s="11">
        <f t="shared" si="160"/>
      </c>
      <c r="FU14" s="11">
        <f t="shared" si="161"/>
      </c>
      <c r="FV14" s="11">
        <f t="shared" si="162"/>
      </c>
      <c r="FW14" s="11">
        <f t="shared" si="163"/>
      </c>
      <c r="FX14" s="11">
        <f t="shared" si="22"/>
      </c>
      <c r="FY14" s="20">
        <f t="shared" si="23"/>
        <v>0</v>
      </c>
      <c r="FZ14" s="11">
        <f t="shared" si="164"/>
      </c>
      <c r="GA14" s="20">
        <f t="shared" si="165"/>
      </c>
      <c r="GB14" s="20">
        <f t="shared" si="166"/>
      </c>
      <c r="GC14" s="27">
        <f t="shared" si="167"/>
      </c>
    </row>
    <row r="15" spans="1:185" ht="12.75">
      <c r="A15" s="6">
        <v>38045</v>
      </c>
      <c r="B15" s="7" t="s">
        <v>186</v>
      </c>
      <c r="C15" s="7" t="s">
        <v>187</v>
      </c>
      <c r="D15" s="38" t="s">
        <v>264</v>
      </c>
      <c r="E15" s="38" t="s">
        <v>265</v>
      </c>
      <c r="G15" s="11">
        <f t="shared" si="24"/>
        <v>0</v>
      </c>
      <c r="H15" s="19">
        <f t="shared" si="25"/>
      </c>
      <c r="I15" s="11">
        <f t="shared" si="26"/>
      </c>
      <c r="J15" s="11">
        <f t="shared" si="27"/>
      </c>
      <c r="K15" s="11">
        <f t="shared" si="28"/>
      </c>
      <c r="L15" s="11">
        <f t="shared" si="29"/>
      </c>
      <c r="M15" s="11">
        <f t="shared" si="30"/>
      </c>
      <c r="N15" s="11">
        <f t="shared" si="31"/>
      </c>
      <c r="O15" s="11">
        <f t="shared" si="0"/>
      </c>
      <c r="P15" s="20">
        <f t="shared" si="1"/>
        <v>0</v>
      </c>
      <c r="Q15" s="11">
        <f t="shared" si="32"/>
      </c>
      <c r="R15" s="20">
        <f t="shared" si="33"/>
      </c>
      <c r="S15" s="20">
        <f t="shared" si="34"/>
      </c>
      <c r="T15" s="27">
        <f t="shared" si="35"/>
      </c>
      <c r="V15" s="11">
        <f t="shared" si="36"/>
        <v>0</v>
      </c>
      <c r="W15" s="19">
        <f t="shared" si="37"/>
      </c>
      <c r="X15" s="11">
        <f t="shared" si="38"/>
      </c>
      <c r="Y15" s="11">
        <f t="shared" si="39"/>
      </c>
      <c r="Z15" s="11">
        <f t="shared" si="40"/>
      </c>
      <c r="AA15" s="11">
        <f t="shared" si="41"/>
      </c>
      <c r="AB15" s="11">
        <f t="shared" si="42"/>
      </c>
      <c r="AC15" s="11">
        <f t="shared" si="43"/>
      </c>
      <c r="AD15" s="11">
        <f t="shared" si="2"/>
      </c>
      <c r="AE15" s="20">
        <f t="shared" si="3"/>
        <v>0</v>
      </c>
      <c r="AF15" s="11">
        <f t="shared" si="44"/>
      </c>
      <c r="AG15" s="20">
        <f t="shared" si="45"/>
      </c>
      <c r="AH15" s="20">
        <f t="shared" si="46"/>
      </c>
      <c r="AI15" s="27">
        <f t="shared" si="47"/>
      </c>
      <c r="AK15" s="11">
        <f t="shared" si="48"/>
        <v>0</v>
      </c>
      <c r="AL15" s="19">
        <f t="shared" si="49"/>
      </c>
      <c r="AM15" s="11">
        <f t="shared" si="50"/>
      </c>
      <c r="AN15" s="11">
        <f t="shared" si="51"/>
      </c>
      <c r="AO15" s="11">
        <f t="shared" si="52"/>
      </c>
      <c r="AP15" s="11">
        <f t="shared" si="53"/>
      </c>
      <c r="AQ15" s="11">
        <f t="shared" si="54"/>
      </c>
      <c r="AR15" s="11">
        <f t="shared" si="55"/>
      </c>
      <c r="AS15" s="11">
        <f t="shared" si="4"/>
      </c>
      <c r="AT15" s="20">
        <f t="shared" si="5"/>
        <v>0</v>
      </c>
      <c r="AU15" s="11">
        <f t="shared" si="56"/>
      </c>
      <c r="AV15" s="20">
        <f t="shared" si="57"/>
      </c>
      <c r="AW15" s="20">
        <f t="shared" si="58"/>
      </c>
      <c r="AX15" s="27">
        <f t="shared" si="59"/>
      </c>
      <c r="AZ15" s="11">
        <f t="shared" si="60"/>
        <v>0</v>
      </c>
      <c r="BA15" s="19">
        <f t="shared" si="61"/>
      </c>
      <c r="BB15" s="11">
        <f t="shared" si="62"/>
      </c>
      <c r="BC15" s="11">
        <f t="shared" si="63"/>
      </c>
      <c r="BD15" s="11">
        <f t="shared" si="64"/>
      </c>
      <c r="BE15" s="11">
        <f t="shared" si="65"/>
      </c>
      <c r="BF15" s="11">
        <f t="shared" si="66"/>
      </c>
      <c r="BG15" s="11">
        <f t="shared" si="67"/>
      </c>
      <c r="BH15" s="11">
        <f t="shared" si="6"/>
      </c>
      <c r="BI15" s="20">
        <f t="shared" si="7"/>
        <v>0</v>
      </c>
      <c r="BJ15" s="11">
        <f t="shared" si="68"/>
      </c>
      <c r="BK15" s="20">
        <f t="shared" si="69"/>
      </c>
      <c r="BL15" s="20">
        <f t="shared" si="70"/>
      </c>
      <c r="BM15" s="27">
        <f t="shared" si="71"/>
      </c>
      <c r="BO15" s="11">
        <f t="shared" si="72"/>
        <v>0</v>
      </c>
      <c r="BP15" s="19">
        <f t="shared" si="73"/>
      </c>
      <c r="BQ15" s="11">
        <f t="shared" si="74"/>
      </c>
      <c r="BR15" s="11">
        <f t="shared" si="75"/>
      </c>
      <c r="BS15" s="11">
        <f t="shared" si="76"/>
      </c>
      <c r="BT15" s="11">
        <f t="shared" si="77"/>
      </c>
      <c r="BU15" s="11">
        <f t="shared" si="78"/>
      </c>
      <c r="BV15" s="11">
        <f t="shared" si="79"/>
      </c>
      <c r="BW15" s="11">
        <f t="shared" si="8"/>
      </c>
      <c r="BX15" s="20">
        <f t="shared" si="9"/>
        <v>0</v>
      </c>
      <c r="BY15" s="11">
        <f t="shared" si="80"/>
      </c>
      <c r="BZ15" s="20">
        <f t="shared" si="81"/>
      </c>
      <c r="CA15" s="20">
        <f t="shared" si="82"/>
      </c>
      <c r="CB15" s="27">
        <f t="shared" si="83"/>
      </c>
      <c r="CD15" s="11">
        <f t="shared" si="84"/>
        <v>0</v>
      </c>
      <c r="CE15" s="19">
        <f t="shared" si="85"/>
      </c>
      <c r="CF15" s="11">
        <f t="shared" si="86"/>
      </c>
      <c r="CG15" s="11">
        <f t="shared" si="87"/>
      </c>
      <c r="CH15" s="11">
        <f t="shared" si="88"/>
      </c>
      <c r="CI15" s="11">
        <f t="shared" si="89"/>
      </c>
      <c r="CJ15" s="11">
        <f t="shared" si="90"/>
      </c>
      <c r="CK15" s="11">
        <f t="shared" si="91"/>
      </c>
      <c r="CL15" s="11">
        <f t="shared" si="10"/>
      </c>
      <c r="CM15" s="20">
        <f t="shared" si="11"/>
        <v>0</v>
      </c>
      <c r="CN15" s="11">
        <f t="shared" si="92"/>
      </c>
      <c r="CO15" s="20">
        <f t="shared" si="93"/>
      </c>
      <c r="CP15" s="20">
        <f t="shared" si="94"/>
      </c>
      <c r="CQ15" s="27">
        <f t="shared" si="95"/>
      </c>
      <c r="CS15" s="11">
        <f t="shared" si="96"/>
        <v>0</v>
      </c>
      <c r="CT15" s="19">
        <f t="shared" si="97"/>
      </c>
      <c r="CU15" s="11">
        <f t="shared" si="98"/>
      </c>
      <c r="CV15" s="11">
        <f t="shared" si="99"/>
      </c>
      <c r="CW15" s="11">
        <f t="shared" si="100"/>
      </c>
      <c r="CX15" s="11">
        <f t="shared" si="101"/>
      </c>
      <c r="CY15" s="11">
        <f t="shared" si="102"/>
      </c>
      <c r="CZ15" s="11">
        <f t="shared" si="103"/>
      </c>
      <c r="DA15" s="11">
        <f t="shared" si="12"/>
      </c>
      <c r="DB15" s="20">
        <f t="shared" si="13"/>
        <v>0</v>
      </c>
      <c r="DC15" s="11">
        <f t="shared" si="104"/>
      </c>
      <c r="DD15" s="20">
        <f t="shared" si="105"/>
      </c>
      <c r="DE15" s="20">
        <f t="shared" si="106"/>
      </c>
      <c r="DF15" s="27">
        <f t="shared" si="107"/>
      </c>
      <c r="DH15" s="11">
        <f t="shared" si="108"/>
        <v>0</v>
      </c>
      <c r="DI15" s="19">
        <f t="shared" si="109"/>
      </c>
      <c r="DJ15" s="11">
        <f t="shared" si="110"/>
      </c>
      <c r="DK15" s="11">
        <f t="shared" si="111"/>
      </c>
      <c r="DL15" s="11">
        <f t="shared" si="112"/>
      </c>
      <c r="DM15" s="11">
        <f t="shared" si="113"/>
      </c>
      <c r="DN15" s="11">
        <f t="shared" si="114"/>
      </c>
      <c r="DO15" s="11">
        <f t="shared" si="115"/>
      </c>
      <c r="DP15" s="11">
        <f t="shared" si="14"/>
      </c>
      <c r="DQ15" s="20">
        <f t="shared" si="15"/>
        <v>0</v>
      </c>
      <c r="DR15" s="11">
        <f t="shared" si="116"/>
      </c>
      <c r="DS15" s="20">
        <f t="shared" si="117"/>
      </c>
      <c r="DT15" s="20">
        <f t="shared" si="118"/>
      </c>
      <c r="DU15" s="27">
        <f t="shared" si="119"/>
      </c>
      <c r="DW15" s="11">
        <f t="shared" si="120"/>
        <v>0</v>
      </c>
      <c r="DX15" s="19">
        <f t="shared" si="121"/>
      </c>
      <c r="DY15" s="11">
        <f t="shared" si="122"/>
      </c>
      <c r="DZ15" s="11">
        <f t="shared" si="123"/>
      </c>
      <c r="EA15" s="11">
        <f t="shared" si="124"/>
      </c>
      <c r="EB15" s="11">
        <f t="shared" si="125"/>
      </c>
      <c r="EC15" s="11">
        <f t="shared" si="126"/>
      </c>
      <c r="ED15" s="11">
        <f t="shared" si="127"/>
      </c>
      <c r="EE15" s="11">
        <f t="shared" si="16"/>
      </c>
      <c r="EF15" s="20">
        <f t="shared" si="17"/>
        <v>0</v>
      </c>
      <c r="EG15" s="11">
        <f t="shared" si="128"/>
      </c>
      <c r="EH15" s="20">
        <f t="shared" si="129"/>
      </c>
      <c r="EI15" s="20">
        <f t="shared" si="130"/>
      </c>
      <c r="EJ15" s="27">
        <f t="shared" si="131"/>
      </c>
      <c r="EL15" s="11">
        <f t="shared" si="132"/>
        <v>13</v>
      </c>
      <c r="EM15" s="19">
        <f t="shared" si="133"/>
        <v>14</v>
      </c>
      <c r="EN15" s="11">
        <f t="shared" si="134"/>
        <v>48</v>
      </c>
      <c r="EO15" s="11">
        <f t="shared" si="135"/>
        <v>2</v>
      </c>
      <c r="EP15" s="11">
        <f t="shared" si="136"/>
        <v>1</v>
      </c>
      <c r="EQ15" s="11">
        <f t="shared" si="137"/>
      </c>
      <c r="ER15" s="11">
        <f t="shared" si="138"/>
        <v>1</v>
      </c>
      <c r="ES15" s="11">
        <f t="shared" si="139"/>
      </c>
      <c r="ET15" s="11">
        <f t="shared" si="18"/>
        <v>0</v>
      </c>
      <c r="EU15" s="20">
        <f t="shared" si="19"/>
        <v>0</v>
      </c>
      <c r="EV15" s="11">
        <f t="shared" si="140"/>
      </c>
      <c r="EW15" s="20">
        <f t="shared" si="141"/>
      </c>
      <c r="EX15" s="20">
        <f t="shared" si="142"/>
      </c>
      <c r="EY15" s="27">
        <f t="shared" si="143"/>
      </c>
      <c r="FA15" s="11">
        <f t="shared" si="144"/>
        <v>0</v>
      </c>
      <c r="FB15" s="19">
        <f t="shared" si="145"/>
      </c>
      <c r="FC15" s="11">
        <f t="shared" si="146"/>
      </c>
      <c r="FD15" s="11">
        <f t="shared" si="147"/>
      </c>
      <c r="FE15" s="11">
        <f t="shared" si="148"/>
      </c>
      <c r="FF15" s="11">
        <f t="shared" si="149"/>
      </c>
      <c r="FG15" s="11">
        <f t="shared" si="150"/>
      </c>
      <c r="FH15" s="11">
        <f t="shared" si="151"/>
      </c>
      <c r="FI15" s="11">
        <f t="shared" si="20"/>
      </c>
      <c r="FJ15" s="20">
        <f t="shared" si="21"/>
        <v>0</v>
      </c>
      <c r="FK15" s="11">
        <f t="shared" si="152"/>
      </c>
      <c r="FL15" s="20">
        <f t="shared" si="153"/>
      </c>
      <c r="FM15" s="20">
        <f t="shared" si="154"/>
      </c>
      <c r="FN15" s="27">
        <f t="shared" si="155"/>
      </c>
      <c r="FP15" s="11">
        <f t="shared" si="156"/>
        <v>1</v>
      </c>
      <c r="FQ15" s="19">
        <f t="shared" si="157"/>
        <v>48</v>
      </c>
      <c r="FR15" s="11">
        <f t="shared" si="158"/>
        <v>14</v>
      </c>
      <c r="FS15" s="11">
        <f t="shared" si="159"/>
        <v>6</v>
      </c>
      <c r="FT15" s="11">
        <f t="shared" si="160"/>
        <v>1</v>
      </c>
      <c r="FU15" s="11">
        <f t="shared" si="161"/>
        <v>1</v>
      </c>
      <c r="FV15" s="11">
        <f t="shared" si="162"/>
      </c>
      <c r="FW15" s="11">
        <f t="shared" si="163"/>
      </c>
      <c r="FX15" s="11">
        <f t="shared" si="22"/>
        <v>1</v>
      </c>
      <c r="FY15" s="20">
        <f t="shared" si="23"/>
        <v>5</v>
      </c>
      <c r="FZ15" s="11">
        <f t="shared" si="164"/>
      </c>
      <c r="GA15" s="20">
        <f t="shared" si="165"/>
      </c>
      <c r="GB15" s="20">
        <f t="shared" si="166"/>
        <v>1</v>
      </c>
      <c r="GC15" s="27">
        <f t="shared" si="167"/>
      </c>
    </row>
    <row r="16" spans="1:185" ht="12.75">
      <c r="A16" s="6">
        <v>38045</v>
      </c>
      <c r="B16" s="7" t="s">
        <v>188</v>
      </c>
      <c r="C16" s="7" t="s">
        <v>189</v>
      </c>
      <c r="D16" s="38" t="s">
        <v>263</v>
      </c>
      <c r="E16" s="38" t="s">
        <v>118</v>
      </c>
      <c r="G16" s="11">
        <f t="shared" si="24"/>
        <v>0</v>
      </c>
      <c r="H16" s="19">
        <f t="shared" si="25"/>
      </c>
      <c r="I16" s="11">
        <f t="shared" si="26"/>
      </c>
      <c r="J16" s="11">
        <f t="shared" si="27"/>
      </c>
      <c r="K16" s="11">
        <f t="shared" si="28"/>
      </c>
      <c r="L16" s="11">
        <f t="shared" si="29"/>
      </c>
      <c r="M16" s="11">
        <f t="shared" si="30"/>
      </c>
      <c r="N16" s="11">
        <f t="shared" si="31"/>
      </c>
      <c r="O16" s="11">
        <f t="shared" si="0"/>
      </c>
      <c r="P16" s="20">
        <f t="shared" si="1"/>
        <v>0</v>
      </c>
      <c r="Q16" s="11">
        <f t="shared" si="32"/>
      </c>
      <c r="R16" s="20">
        <f t="shared" si="33"/>
      </c>
      <c r="S16" s="20">
        <f t="shared" si="34"/>
      </c>
      <c r="T16" s="27">
        <f t="shared" si="35"/>
      </c>
      <c r="V16" s="11">
        <f t="shared" si="36"/>
        <v>0</v>
      </c>
      <c r="W16" s="19">
        <f t="shared" si="37"/>
      </c>
      <c r="X16" s="11">
        <f t="shared" si="38"/>
      </c>
      <c r="Y16" s="11">
        <f t="shared" si="39"/>
      </c>
      <c r="Z16" s="11">
        <f t="shared" si="40"/>
      </c>
      <c r="AA16" s="11">
        <f t="shared" si="41"/>
      </c>
      <c r="AB16" s="11">
        <f t="shared" si="42"/>
      </c>
      <c r="AC16" s="11">
        <f t="shared" si="43"/>
      </c>
      <c r="AD16" s="11">
        <f t="shared" si="2"/>
      </c>
      <c r="AE16" s="20">
        <f t="shared" si="3"/>
        <v>0</v>
      </c>
      <c r="AF16" s="11">
        <f t="shared" si="44"/>
      </c>
      <c r="AG16" s="20">
        <f t="shared" si="45"/>
      </c>
      <c r="AH16" s="20">
        <f t="shared" si="46"/>
      </c>
      <c r="AI16" s="27">
        <f t="shared" si="47"/>
      </c>
      <c r="AK16" s="11">
        <f t="shared" si="48"/>
        <v>0</v>
      </c>
      <c r="AL16" s="19">
        <f t="shared" si="49"/>
      </c>
      <c r="AM16" s="11">
        <f t="shared" si="50"/>
      </c>
      <c r="AN16" s="11">
        <f t="shared" si="51"/>
      </c>
      <c r="AO16" s="11">
        <f t="shared" si="52"/>
      </c>
      <c r="AP16" s="11">
        <f t="shared" si="53"/>
      </c>
      <c r="AQ16" s="11">
        <f t="shared" si="54"/>
      </c>
      <c r="AR16" s="11">
        <f t="shared" si="55"/>
      </c>
      <c r="AS16" s="11">
        <f t="shared" si="4"/>
      </c>
      <c r="AT16" s="20">
        <f t="shared" si="5"/>
        <v>0</v>
      </c>
      <c r="AU16" s="11">
        <f t="shared" si="56"/>
      </c>
      <c r="AV16" s="20">
        <f t="shared" si="57"/>
      </c>
      <c r="AW16" s="20">
        <f t="shared" si="58"/>
      </c>
      <c r="AX16" s="27">
        <f t="shared" si="59"/>
      </c>
      <c r="AZ16" s="11">
        <f t="shared" si="60"/>
        <v>0</v>
      </c>
      <c r="BA16" s="19">
        <f t="shared" si="61"/>
      </c>
      <c r="BB16" s="11">
        <f t="shared" si="62"/>
      </c>
      <c r="BC16" s="11">
        <f t="shared" si="63"/>
      </c>
      <c r="BD16" s="11">
        <f t="shared" si="64"/>
      </c>
      <c r="BE16" s="11">
        <f t="shared" si="65"/>
      </c>
      <c r="BF16" s="11">
        <f t="shared" si="66"/>
      </c>
      <c r="BG16" s="11">
        <f t="shared" si="67"/>
      </c>
      <c r="BH16" s="11">
        <f t="shared" si="6"/>
      </c>
      <c r="BI16" s="20">
        <f t="shared" si="7"/>
        <v>0</v>
      </c>
      <c r="BJ16" s="11">
        <f t="shared" si="68"/>
      </c>
      <c r="BK16" s="20">
        <f t="shared" si="69"/>
      </c>
      <c r="BL16" s="20">
        <f t="shared" si="70"/>
      </c>
      <c r="BM16" s="27">
        <f t="shared" si="71"/>
      </c>
      <c r="BO16" s="11">
        <f t="shared" si="72"/>
        <v>9</v>
      </c>
      <c r="BP16" s="19">
        <f t="shared" si="73"/>
        <v>25</v>
      </c>
      <c r="BQ16" s="11">
        <f t="shared" si="74"/>
        <v>39</v>
      </c>
      <c r="BR16" s="11">
        <f t="shared" si="75"/>
        <v>3</v>
      </c>
      <c r="BS16" s="11">
        <f t="shared" si="76"/>
        <v>1</v>
      </c>
      <c r="BT16" s="11">
        <f t="shared" si="77"/>
      </c>
      <c r="BU16" s="11">
        <f t="shared" si="78"/>
        <v>1</v>
      </c>
      <c r="BV16" s="11">
        <f t="shared" si="79"/>
      </c>
      <c r="BW16" s="11">
        <f t="shared" si="8"/>
        <v>0</v>
      </c>
      <c r="BX16" s="20">
        <f t="shared" si="9"/>
        <v>0</v>
      </c>
      <c r="BY16" s="11">
        <f t="shared" si="80"/>
      </c>
      <c r="BZ16" s="20">
        <f t="shared" si="81"/>
      </c>
      <c r="CA16" s="20">
        <f t="shared" si="82"/>
      </c>
      <c r="CB16" s="27">
        <f t="shared" si="83"/>
      </c>
      <c r="CD16" s="11">
        <f t="shared" si="84"/>
        <v>0</v>
      </c>
      <c r="CE16" s="19">
        <f t="shared" si="85"/>
      </c>
      <c r="CF16" s="11">
        <f t="shared" si="86"/>
      </c>
      <c r="CG16" s="11">
        <f t="shared" si="87"/>
      </c>
      <c r="CH16" s="11">
        <f t="shared" si="88"/>
      </c>
      <c r="CI16" s="11">
        <f t="shared" si="89"/>
      </c>
      <c r="CJ16" s="11">
        <f t="shared" si="90"/>
      </c>
      <c r="CK16" s="11">
        <f t="shared" si="91"/>
      </c>
      <c r="CL16" s="11">
        <f t="shared" si="10"/>
      </c>
      <c r="CM16" s="20">
        <f t="shared" si="11"/>
        <v>0</v>
      </c>
      <c r="CN16" s="11">
        <f t="shared" si="92"/>
      </c>
      <c r="CO16" s="20">
        <f t="shared" si="93"/>
      </c>
      <c r="CP16" s="20">
        <f t="shared" si="94"/>
      </c>
      <c r="CQ16" s="27">
        <f t="shared" si="95"/>
      </c>
      <c r="CS16" s="11">
        <f t="shared" si="96"/>
        <v>0</v>
      </c>
      <c r="CT16" s="19">
        <f t="shared" si="97"/>
      </c>
      <c r="CU16" s="11">
        <f t="shared" si="98"/>
      </c>
      <c r="CV16" s="11">
        <f t="shared" si="99"/>
      </c>
      <c r="CW16" s="11">
        <f t="shared" si="100"/>
      </c>
      <c r="CX16" s="11">
        <f t="shared" si="101"/>
      </c>
      <c r="CY16" s="11">
        <f t="shared" si="102"/>
      </c>
      <c r="CZ16" s="11">
        <f t="shared" si="103"/>
      </c>
      <c r="DA16" s="11">
        <f t="shared" si="12"/>
      </c>
      <c r="DB16" s="20">
        <f t="shared" si="13"/>
        <v>0</v>
      </c>
      <c r="DC16" s="11">
        <f t="shared" si="104"/>
      </c>
      <c r="DD16" s="20">
        <f t="shared" si="105"/>
      </c>
      <c r="DE16" s="20">
        <f t="shared" si="106"/>
      </c>
      <c r="DF16" s="27">
        <f t="shared" si="107"/>
      </c>
      <c r="DH16" s="11">
        <f t="shared" si="108"/>
        <v>0</v>
      </c>
      <c r="DI16" s="19">
        <f t="shared" si="109"/>
      </c>
      <c r="DJ16" s="11">
        <f t="shared" si="110"/>
      </c>
      <c r="DK16" s="11">
        <f t="shared" si="111"/>
      </c>
      <c r="DL16" s="11">
        <f t="shared" si="112"/>
      </c>
      <c r="DM16" s="11">
        <f t="shared" si="113"/>
      </c>
      <c r="DN16" s="11">
        <f t="shared" si="114"/>
      </c>
      <c r="DO16" s="11">
        <f t="shared" si="115"/>
      </c>
      <c r="DP16" s="11">
        <f t="shared" si="14"/>
      </c>
      <c r="DQ16" s="20">
        <f t="shared" si="15"/>
        <v>0</v>
      </c>
      <c r="DR16" s="11">
        <f t="shared" si="116"/>
      </c>
      <c r="DS16" s="20">
        <f t="shared" si="117"/>
      </c>
      <c r="DT16" s="20">
        <f t="shared" si="118"/>
      </c>
      <c r="DU16" s="27">
        <f t="shared" si="119"/>
      </c>
      <c r="DW16" s="11">
        <f t="shared" si="120"/>
        <v>1</v>
      </c>
      <c r="DX16" s="19">
        <f t="shared" si="121"/>
        <v>39</v>
      </c>
      <c r="DY16" s="11">
        <f t="shared" si="122"/>
        <v>25</v>
      </c>
      <c r="DZ16" s="11">
        <f t="shared" si="123"/>
        <v>5</v>
      </c>
      <c r="EA16" s="11">
        <f t="shared" si="124"/>
        <v>1</v>
      </c>
      <c r="EB16" s="11">
        <f t="shared" si="125"/>
        <v>1</v>
      </c>
      <c r="EC16" s="11">
        <f t="shared" si="126"/>
      </c>
      <c r="ED16" s="11">
        <f t="shared" si="127"/>
      </c>
      <c r="EE16" s="11">
        <f t="shared" si="16"/>
        <v>1</v>
      </c>
      <c r="EF16" s="20">
        <f t="shared" si="17"/>
        <v>5</v>
      </c>
      <c r="EG16" s="11">
        <f t="shared" si="128"/>
      </c>
      <c r="EH16" s="20">
        <f t="shared" si="129"/>
      </c>
      <c r="EI16" s="20">
        <f t="shared" si="130"/>
        <v>1</v>
      </c>
      <c r="EJ16" s="27">
        <f t="shared" si="131"/>
      </c>
      <c r="EL16" s="11">
        <f t="shared" si="132"/>
        <v>0</v>
      </c>
      <c r="EM16" s="19">
        <f t="shared" si="133"/>
      </c>
      <c r="EN16" s="11">
        <f t="shared" si="134"/>
      </c>
      <c r="EO16" s="11">
        <f t="shared" si="135"/>
      </c>
      <c r="EP16" s="11">
        <f t="shared" si="136"/>
      </c>
      <c r="EQ16" s="11">
        <f t="shared" si="137"/>
      </c>
      <c r="ER16" s="11">
        <f t="shared" si="138"/>
      </c>
      <c r="ES16" s="11">
        <f t="shared" si="139"/>
      </c>
      <c r="ET16" s="11">
        <f t="shared" si="18"/>
      </c>
      <c r="EU16" s="20">
        <f t="shared" si="19"/>
        <v>0</v>
      </c>
      <c r="EV16" s="11">
        <f t="shared" si="140"/>
      </c>
      <c r="EW16" s="20">
        <f t="shared" si="141"/>
      </c>
      <c r="EX16" s="20">
        <f t="shared" si="142"/>
      </c>
      <c r="EY16" s="27">
        <f t="shared" si="143"/>
      </c>
      <c r="FA16" s="11">
        <f t="shared" si="144"/>
        <v>0</v>
      </c>
      <c r="FB16" s="19">
        <f t="shared" si="145"/>
      </c>
      <c r="FC16" s="11">
        <f t="shared" si="146"/>
      </c>
      <c r="FD16" s="11">
        <f t="shared" si="147"/>
      </c>
      <c r="FE16" s="11">
        <f t="shared" si="148"/>
      </c>
      <c r="FF16" s="11">
        <f t="shared" si="149"/>
      </c>
      <c r="FG16" s="11">
        <f t="shared" si="150"/>
      </c>
      <c r="FH16" s="11">
        <f t="shared" si="151"/>
      </c>
      <c r="FI16" s="11">
        <f t="shared" si="20"/>
      </c>
      <c r="FJ16" s="20">
        <f t="shared" si="21"/>
        <v>0</v>
      </c>
      <c r="FK16" s="11">
        <f t="shared" si="152"/>
      </c>
      <c r="FL16" s="20">
        <f t="shared" si="153"/>
      </c>
      <c r="FM16" s="20">
        <f t="shared" si="154"/>
      </c>
      <c r="FN16" s="27">
        <f t="shared" si="155"/>
      </c>
      <c r="FP16" s="11">
        <f t="shared" si="156"/>
        <v>0</v>
      </c>
      <c r="FQ16" s="19">
        <f t="shared" si="157"/>
      </c>
      <c r="FR16" s="11">
        <f t="shared" si="158"/>
      </c>
      <c r="FS16" s="11">
        <f t="shared" si="159"/>
      </c>
      <c r="FT16" s="11">
        <f t="shared" si="160"/>
      </c>
      <c r="FU16" s="11">
        <f t="shared" si="161"/>
      </c>
      <c r="FV16" s="11">
        <f t="shared" si="162"/>
      </c>
      <c r="FW16" s="11">
        <f t="shared" si="163"/>
      </c>
      <c r="FX16" s="11">
        <f t="shared" si="22"/>
      </c>
      <c r="FY16" s="20">
        <f t="shared" si="23"/>
        <v>0</v>
      </c>
      <c r="FZ16" s="11">
        <f t="shared" si="164"/>
      </c>
      <c r="GA16" s="20">
        <f t="shared" si="165"/>
      </c>
      <c r="GB16" s="20">
        <f t="shared" si="166"/>
      </c>
      <c r="GC16" s="27">
        <f t="shared" si="167"/>
      </c>
    </row>
    <row r="17" spans="1:185" ht="12.75">
      <c r="A17" s="6">
        <v>38045</v>
      </c>
      <c r="B17" s="7" t="s">
        <v>34</v>
      </c>
      <c r="C17" s="7" t="s">
        <v>15</v>
      </c>
      <c r="D17" s="38" t="s">
        <v>261</v>
      </c>
      <c r="E17" s="38" t="s">
        <v>262</v>
      </c>
      <c r="G17" s="11">
        <f t="shared" si="24"/>
        <v>0</v>
      </c>
      <c r="H17" s="19">
        <f t="shared" si="25"/>
      </c>
      <c r="I17" s="11">
        <f t="shared" si="26"/>
      </c>
      <c r="J17" s="11">
        <f t="shared" si="27"/>
      </c>
      <c r="K17" s="11">
        <f t="shared" si="28"/>
      </c>
      <c r="L17" s="11">
        <f t="shared" si="29"/>
      </c>
      <c r="M17" s="11">
        <f t="shared" si="30"/>
      </c>
      <c r="N17" s="11">
        <f t="shared" si="31"/>
      </c>
      <c r="O17" s="11">
        <f t="shared" si="0"/>
      </c>
      <c r="P17" s="20">
        <f t="shared" si="1"/>
        <v>0</v>
      </c>
      <c r="Q17" s="11">
        <f t="shared" si="32"/>
      </c>
      <c r="R17" s="20">
        <f t="shared" si="33"/>
      </c>
      <c r="S17" s="20">
        <f t="shared" si="34"/>
      </c>
      <c r="T17" s="27">
        <f t="shared" si="35"/>
      </c>
      <c r="V17" s="11">
        <f t="shared" si="36"/>
        <v>0</v>
      </c>
      <c r="W17" s="19">
        <f t="shared" si="37"/>
      </c>
      <c r="X17" s="11">
        <f t="shared" si="38"/>
      </c>
      <c r="Y17" s="11">
        <f t="shared" si="39"/>
      </c>
      <c r="Z17" s="11">
        <f t="shared" si="40"/>
      </c>
      <c r="AA17" s="11">
        <f t="shared" si="41"/>
      </c>
      <c r="AB17" s="11">
        <f t="shared" si="42"/>
      </c>
      <c r="AC17" s="11">
        <f t="shared" si="43"/>
      </c>
      <c r="AD17" s="11">
        <f t="shared" si="2"/>
      </c>
      <c r="AE17" s="20">
        <f t="shared" si="3"/>
        <v>0</v>
      </c>
      <c r="AF17" s="11">
        <f t="shared" si="44"/>
      </c>
      <c r="AG17" s="20">
        <f t="shared" si="45"/>
      </c>
      <c r="AH17" s="20">
        <f t="shared" si="46"/>
      </c>
      <c r="AI17" s="27">
        <f t="shared" si="47"/>
      </c>
      <c r="AK17" s="11">
        <f t="shared" si="48"/>
        <v>0</v>
      </c>
      <c r="AL17" s="19">
        <f t="shared" si="49"/>
      </c>
      <c r="AM17" s="11">
        <f t="shared" si="50"/>
      </c>
      <c r="AN17" s="11">
        <f t="shared" si="51"/>
      </c>
      <c r="AO17" s="11">
        <f t="shared" si="52"/>
      </c>
      <c r="AP17" s="11">
        <f t="shared" si="53"/>
      </c>
      <c r="AQ17" s="11">
        <f t="shared" si="54"/>
      </c>
      <c r="AR17" s="11">
        <f t="shared" si="55"/>
      </c>
      <c r="AS17" s="11">
        <f t="shared" si="4"/>
      </c>
      <c r="AT17" s="20">
        <f t="shared" si="5"/>
        <v>0</v>
      </c>
      <c r="AU17" s="11">
        <f t="shared" si="56"/>
      </c>
      <c r="AV17" s="20">
        <f t="shared" si="57"/>
      </c>
      <c r="AW17" s="20">
        <f t="shared" si="58"/>
      </c>
      <c r="AX17" s="27">
        <f t="shared" si="59"/>
      </c>
      <c r="AZ17" s="11">
        <f t="shared" si="60"/>
        <v>0</v>
      </c>
      <c r="BA17" s="19">
        <f t="shared" si="61"/>
      </c>
      <c r="BB17" s="11">
        <f t="shared" si="62"/>
      </c>
      <c r="BC17" s="11">
        <f t="shared" si="63"/>
      </c>
      <c r="BD17" s="11">
        <f t="shared" si="64"/>
      </c>
      <c r="BE17" s="11">
        <f t="shared" si="65"/>
      </c>
      <c r="BF17" s="11">
        <f t="shared" si="66"/>
      </c>
      <c r="BG17" s="11">
        <f t="shared" si="67"/>
      </c>
      <c r="BH17" s="11">
        <f t="shared" si="6"/>
      </c>
      <c r="BI17" s="20">
        <f t="shared" si="7"/>
        <v>0</v>
      </c>
      <c r="BJ17" s="11">
        <f t="shared" si="68"/>
      </c>
      <c r="BK17" s="20">
        <f t="shared" si="69"/>
      </c>
      <c r="BL17" s="20">
        <f t="shared" si="70"/>
      </c>
      <c r="BM17" s="27">
        <f t="shared" si="71"/>
      </c>
      <c r="BO17" s="11">
        <f t="shared" si="72"/>
        <v>0</v>
      </c>
      <c r="BP17" s="19">
        <f t="shared" si="73"/>
      </c>
      <c r="BQ17" s="11">
        <f t="shared" si="74"/>
      </c>
      <c r="BR17" s="11">
        <f t="shared" si="75"/>
      </c>
      <c r="BS17" s="11">
        <f t="shared" si="76"/>
      </c>
      <c r="BT17" s="11">
        <f t="shared" si="77"/>
      </c>
      <c r="BU17" s="11">
        <f t="shared" si="78"/>
      </c>
      <c r="BV17" s="11">
        <f t="shared" si="79"/>
      </c>
      <c r="BW17" s="11">
        <f t="shared" si="8"/>
      </c>
      <c r="BX17" s="20">
        <f t="shared" si="9"/>
        <v>0</v>
      </c>
      <c r="BY17" s="11">
        <f t="shared" si="80"/>
      </c>
      <c r="BZ17" s="20">
        <f t="shared" si="81"/>
      </c>
      <c r="CA17" s="20">
        <f t="shared" si="82"/>
      </c>
      <c r="CB17" s="27">
        <f t="shared" si="83"/>
      </c>
      <c r="CD17" s="11">
        <f t="shared" si="84"/>
        <v>0</v>
      </c>
      <c r="CE17" s="19">
        <f t="shared" si="85"/>
      </c>
      <c r="CF17" s="11">
        <f t="shared" si="86"/>
      </c>
      <c r="CG17" s="11">
        <f t="shared" si="87"/>
      </c>
      <c r="CH17" s="11">
        <f t="shared" si="88"/>
      </c>
      <c r="CI17" s="11">
        <f t="shared" si="89"/>
      </c>
      <c r="CJ17" s="11">
        <f t="shared" si="90"/>
      </c>
      <c r="CK17" s="11">
        <f t="shared" si="91"/>
      </c>
      <c r="CL17" s="11">
        <f t="shared" si="10"/>
      </c>
      <c r="CM17" s="20">
        <f t="shared" si="11"/>
        <v>0</v>
      </c>
      <c r="CN17" s="11">
        <f t="shared" si="92"/>
      </c>
      <c r="CO17" s="20">
        <f t="shared" si="93"/>
      </c>
      <c r="CP17" s="20">
        <f t="shared" si="94"/>
      </c>
      <c r="CQ17" s="27">
        <f t="shared" si="95"/>
      </c>
      <c r="CS17" s="11">
        <f t="shared" si="96"/>
        <v>13</v>
      </c>
      <c r="CT17" s="19">
        <f t="shared" si="97"/>
        <v>25</v>
      </c>
      <c r="CU17" s="11">
        <f t="shared" si="98"/>
        <v>46</v>
      </c>
      <c r="CV17" s="11">
        <f t="shared" si="99"/>
        <v>3</v>
      </c>
      <c r="CW17" s="11">
        <f t="shared" si="100"/>
        <v>1</v>
      </c>
      <c r="CX17" s="11">
        <f t="shared" si="101"/>
      </c>
      <c r="CY17" s="11">
        <f t="shared" si="102"/>
        <v>1</v>
      </c>
      <c r="CZ17" s="11">
        <f t="shared" si="103"/>
      </c>
      <c r="DA17" s="11">
        <f t="shared" si="12"/>
        <v>0</v>
      </c>
      <c r="DB17" s="20">
        <f t="shared" si="13"/>
        <v>0</v>
      </c>
      <c r="DC17" s="11">
        <f t="shared" si="104"/>
      </c>
      <c r="DD17" s="20">
        <f t="shared" si="105"/>
      </c>
      <c r="DE17" s="20">
        <f t="shared" si="106"/>
      </c>
      <c r="DF17" s="27">
        <f t="shared" si="107"/>
      </c>
      <c r="DH17" s="11">
        <f t="shared" si="108"/>
        <v>0</v>
      </c>
      <c r="DI17" s="19">
        <f t="shared" si="109"/>
      </c>
      <c r="DJ17" s="11">
        <f t="shared" si="110"/>
      </c>
      <c r="DK17" s="11">
        <f t="shared" si="111"/>
      </c>
      <c r="DL17" s="11">
        <f t="shared" si="112"/>
      </c>
      <c r="DM17" s="11">
        <f t="shared" si="113"/>
      </c>
      <c r="DN17" s="11">
        <f t="shared" si="114"/>
      </c>
      <c r="DO17" s="11">
        <f t="shared" si="115"/>
      </c>
      <c r="DP17" s="11">
        <f t="shared" si="14"/>
      </c>
      <c r="DQ17" s="20">
        <f t="shared" si="15"/>
        <v>0</v>
      </c>
      <c r="DR17" s="11">
        <f t="shared" si="116"/>
      </c>
      <c r="DS17" s="20">
        <f t="shared" si="117"/>
      </c>
      <c r="DT17" s="20">
        <f t="shared" si="118"/>
      </c>
      <c r="DU17" s="27">
        <f t="shared" si="119"/>
      </c>
      <c r="DW17" s="11">
        <f t="shared" si="120"/>
        <v>0</v>
      </c>
      <c r="DX17" s="19">
        <f t="shared" si="121"/>
      </c>
      <c r="DY17" s="11">
        <f t="shared" si="122"/>
      </c>
      <c r="DZ17" s="11">
        <f t="shared" si="123"/>
      </c>
      <c r="EA17" s="11">
        <f t="shared" si="124"/>
      </c>
      <c r="EB17" s="11">
        <f t="shared" si="125"/>
      </c>
      <c r="EC17" s="11">
        <f t="shared" si="126"/>
      </c>
      <c r="ED17" s="11">
        <f t="shared" si="127"/>
      </c>
      <c r="EE17" s="11">
        <f t="shared" si="16"/>
      </c>
      <c r="EF17" s="20">
        <f t="shared" si="17"/>
        <v>0</v>
      </c>
      <c r="EG17" s="11">
        <f t="shared" si="128"/>
      </c>
      <c r="EH17" s="20">
        <f t="shared" si="129"/>
      </c>
      <c r="EI17" s="20">
        <f t="shared" si="130"/>
      </c>
      <c r="EJ17" s="27">
        <f t="shared" si="131"/>
      </c>
      <c r="EL17" s="11">
        <f t="shared" si="132"/>
        <v>0</v>
      </c>
      <c r="EM17" s="19">
        <f t="shared" si="133"/>
      </c>
      <c r="EN17" s="11">
        <f t="shared" si="134"/>
      </c>
      <c r="EO17" s="11">
        <f t="shared" si="135"/>
      </c>
      <c r="EP17" s="11">
        <f t="shared" si="136"/>
      </c>
      <c r="EQ17" s="11">
        <f t="shared" si="137"/>
      </c>
      <c r="ER17" s="11">
        <f t="shared" si="138"/>
      </c>
      <c r="ES17" s="11">
        <f t="shared" si="139"/>
      </c>
      <c r="ET17" s="11">
        <f t="shared" si="18"/>
      </c>
      <c r="EU17" s="20">
        <f t="shared" si="19"/>
        <v>0</v>
      </c>
      <c r="EV17" s="11">
        <f t="shared" si="140"/>
      </c>
      <c r="EW17" s="20">
        <f t="shared" si="141"/>
      </c>
      <c r="EX17" s="20">
        <f t="shared" si="142"/>
      </c>
      <c r="EY17" s="27">
        <f t="shared" si="143"/>
      </c>
      <c r="FA17" s="11">
        <f t="shared" si="144"/>
        <v>1</v>
      </c>
      <c r="FB17" s="19">
        <f t="shared" si="145"/>
        <v>46</v>
      </c>
      <c r="FC17" s="11">
        <f t="shared" si="146"/>
        <v>25</v>
      </c>
      <c r="FD17" s="11">
        <f t="shared" si="147"/>
        <v>6</v>
      </c>
      <c r="FE17" s="11">
        <f t="shared" si="148"/>
        <v>1</v>
      </c>
      <c r="FF17" s="11">
        <f t="shared" si="149"/>
        <v>1</v>
      </c>
      <c r="FG17" s="11">
        <f t="shared" si="150"/>
      </c>
      <c r="FH17" s="11">
        <f t="shared" si="151"/>
      </c>
      <c r="FI17" s="11">
        <f t="shared" si="20"/>
        <v>1</v>
      </c>
      <c r="FJ17" s="20">
        <f t="shared" si="21"/>
        <v>5</v>
      </c>
      <c r="FK17" s="11">
        <f t="shared" si="152"/>
      </c>
      <c r="FL17" s="20">
        <f t="shared" si="153"/>
      </c>
      <c r="FM17" s="20">
        <f t="shared" si="154"/>
        <v>1</v>
      </c>
      <c r="FN17" s="27">
        <f t="shared" si="155"/>
      </c>
      <c r="FP17" s="11">
        <f t="shared" si="156"/>
        <v>0</v>
      </c>
      <c r="FQ17" s="19">
        <f t="shared" si="157"/>
      </c>
      <c r="FR17" s="11">
        <f t="shared" si="158"/>
      </c>
      <c r="FS17" s="11">
        <f t="shared" si="159"/>
      </c>
      <c r="FT17" s="11">
        <f t="shared" si="160"/>
      </c>
      <c r="FU17" s="11">
        <f t="shared" si="161"/>
      </c>
      <c r="FV17" s="11">
        <f t="shared" si="162"/>
      </c>
      <c r="FW17" s="11">
        <f t="shared" si="163"/>
      </c>
      <c r="FX17" s="11">
        <f t="shared" si="22"/>
      </c>
      <c r="FY17" s="20">
        <f t="shared" si="23"/>
        <v>0</v>
      </c>
      <c r="FZ17" s="11">
        <f t="shared" si="164"/>
      </c>
      <c r="GA17" s="20">
        <f t="shared" si="165"/>
      </c>
      <c r="GB17" s="20">
        <f t="shared" si="166"/>
      </c>
      <c r="GC17" s="27">
        <f t="shared" si="167"/>
      </c>
    </row>
    <row r="18" spans="1:185" ht="12.75">
      <c r="A18" s="6">
        <v>38045</v>
      </c>
      <c r="B18" s="7" t="s">
        <v>190</v>
      </c>
      <c r="C18" s="7" t="s">
        <v>24</v>
      </c>
      <c r="D18" s="38" t="s">
        <v>259</v>
      </c>
      <c r="E18" s="38" t="s">
        <v>260</v>
      </c>
      <c r="G18" s="11">
        <f t="shared" si="24"/>
        <v>0</v>
      </c>
      <c r="H18" s="19">
        <f t="shared" si="25"/>
      </c>
      <c r="I18" s="11">
        <f t="shared" si="26"/>
      </c>
      <c r="J18" s="11">
        <f t="shared" si="27"/>
      </c>
      <c r="K18" s="11">
        <f t="shared" si="28"/>
      </c>
      <c r="L18" s="11">
        <f t="shared" si="29"/>
      </c>
      <c r="M18" s="11">
        <f t="shared" si="30"/>
      </c>
      <c r="N18" s="11">
        <f t="shared" si="31"/>
      </c>
      <c r="O18" s="11">
        <f t="shared" si="0"/>
      </c>
      <c r="P18" s="20">
        <f t="shared" si="1"/>
        <v>0</v>
      </c>
      <c r="Q18" s="11">
        <f t="shared" si="32"/>
      </c>
      <c r="R18" s="20">
        <f t="shared" si="33"/>
      </c>
      <c r="S18" s="20">
        <f t="shared" si="34"/>
      </c>
      <c r="T18" s="27">
        <f t="shared" si="35"/>
      </c>
      <c r="V18" s="11">
        <f t="shared" si="36"/>
        <v>0</v>
      </c>
      <c r="W18" s="19">
        <f t="shared" si="37"/>
      </c>
      <c r="X18" s="11">
        <f t="shared" si="38"/>
      </c>
      <c r="Y18" s="11">
        <f t="shared" si="39"/>
      </c>
      <c r="Z18" s="11">
        <f t="shared" si="40"/>
      </c>
      <c r="AA18" s="11">
        <f t="shared" si="41"/>
      </c>
      <c r="AB18" s="11">
        <f t="shared" si="42"/>
      </c>
      <c r="AC18" s="11">
        <f t="shared" si="43"/>
      </c>
      <c r="AD18" s="11">
        <f t="shared" si="2"/>
      </c>
      <c r="AE18" s="20">
        <f t="shared" si="3"/>
        <v>0</v>
      </c>
      <c r="AF18" s="11">
        <f t="shared" si="44"/>
      </c>
      <c r="AG18" s="20">
        <f t="shared" si="45"/>
      </c>
      <c r="AH18" s="20">
        <f t="shared" si="46"/>
      </c>
      <c r="AI18" s="27">
        <f t="shared" si="47"/>
      </c>
      <c r="AK18" s="11">
        <f t="shared" si="48"/>
        <v>1</v>
      </c>
      <c r="AL18" s="19">
        <f t="shared" si="49"/>
        <v>40</v>
      </c>
      <c r="AM18" s="11">
        <f t="shared" si="50"/>
        <v>19</v>
      </c>
      <c r="AN18" s="11">
        <f t="shared" si="51"/>
        <v>4</v>
      </c>
      <c r="AO18" s="11">
        <f t="shared" si="52"/>
        <v>1</v>
      </c>
      <c r="AP18" s="11">
        <f t="shared" si="53"/>
        <v>1</v>
      </c>
      <c r="AQ18" s="11">
        <f t="shared" si="54"/>
      </c>
      <c r="AR18" s="11">
        <f t="shared" si="55"/>
      </c>
      <c r="AS18" s="11">
        <f t="shared" si="4"/>
        <v>1</v>
      </c>
      <c r="AT18" s="20">
        <f t="shared" si="5"/>
        <v>5</v>
      </c>
      <c r="AU18" s="11">
        <f t="shared" si="56"/>
      </c>
      <c r="AV18" s="20">
        <f t="shared" si="57"/>
      </c>
      <c r="AW18" s="20">
        <f t="shared" si="58"/>
        <v>1</v>
      </c>
      <c r="AX18" s="27">
        <f t="shared" si="59"/>
      </c>
      <c r="AZ18" s="11">
        <f t="shared" si="60"/>
        <v>0</v>
      </c>
      <c r="BA18" s="19">
        <f t="shared" si="61"/>
      </c>
      <c r="BB18" s="11">
        <f t="shared" si="62"/>
      </c>
      <c r="BC18" s="11">
        <f t="shared" si="63"/>
      </c>
      <c r="BD18" s="11">
        <f t="shared" si="64"/>
      </c>
      <c r="BE18" s="11">
        <f t="shared" si="65"/>
      </c>
      <c r="BF18" s="11">
        <f t="shared" si="66"/>
      </c>
      <c r="BG18" s="11">
        <f t="shared" si="67"/>
      </c>
      <c r="BH18" s="11">
        <f t="shared" si="6"/>
      </c>
      <c r="BI18" s="20">
        <f t="shared" si="7"/>
        <v>0</v>
      </c>
      <c r="BJ18" s="11">
        <f t="shared" si="68"/>
      </c>
      <c r="BK18" s="20">
        <f t="shared" si="69"/>
      </c>
      <c r="BL18" s="20">
        <f t="shared" si="70"/>
      </c>
      <c r="BM18" s="27">
        <f t="shared" si="71"/>
      </c>
      <c r="BO18" s="11">
        <f t="shared" si="72"/>
        <v>0</v>
      </c>
      <c r="BP18" s="19">
        <f t="shared" si="73"/>
      </c>
      <c r="BQ18" s="11">
        <f t="shared" si="74"/>
      </c>
      <c r="BR18" s="11">
        <f t="shared" si="75"/>
      </c>
      <c r="BS18" s="11">
        <f t="shared" si="76"/>
      </c>
      <c r="BT18" s="11">
        <f t="shared" si="77"/>
      </c>
      <c r="BU18" s="11">
        <f t="shared" si="78"/>
      </c>
      <c r="BV18" s="11">
        <f t="shared" si="79"/>
      </c>
      <c r="BW18" s="11">
        <f t="shared" si="8"/>
      </c>
      <c r="BX18" s="20">
        <f t="shared" si="9"/>
        <v>0</v>
      </c>
      <c r="BY18" s="11">
        <f t="shared" si="80"/>
      </c>
      <c r="BZ18" s="20">
        <f t="shared" si="81"/>
      </c>
      <c r="CA18" s="20">
        <f t="shared" si="82"/>
      </c>
      <c r="CB18" s="27">
        <f t="shared" si="83"/>
      </c>
      <c r="CD18" s="11">
        <f t="shared" si="84"/>
        <v>0</v>
      </c>
      <c r="CE18" s="19">
        <f t="shared" si="85"/>
      </c>
      <c r="CF18" s="11">
        <f t="shared" si="86"/>
      </c>
      <c r="CG18" s="11">
        <f t="shared" si="87"/>
      </c>
      <c r="CH18" s="11">
        <f t="shared" si="88"/>
      </c>
      <c r="CI18" s="11">
        <f t="shared" si="89"/>
      </c>
      <c r="CJ18" s="11">
        <f t="shared" si="90"/>
      </c>
      <c r="CK18" s="11">
        <f t="shared" si="91"/>
      </c>
      <c r="CL18" s="11">
        <f t="shared" si="10"/>
      </c>
      <c r="CM18" s="20">
        <f t="shared" si="11"/>
        <v>0</v>
      </c>
      <c r="CN18" s="11">
        <f t="shared" si="92"/>
      </c>
      <c r="CO18" s="20">
        <f t="shared" si="93"/>
      </c>
      <c r="CP18" s="20">
        <f t="shared" si="94"/>
      </c>
      <c r="CQ18" s="27">
        <f t="shared" si="95"/>
      </c>
      <c r="CS18" s="11">
        <f t="shared" si="96"/>
        <v>0</v>
      </c>
      <c r="CT18" s="19">
        <f t="shared" si="97"/>
      </c>
      <c r="CU18" s="11">
        <f t="shared" si="98"/>
      </c>
      <c r="CV18" s="11">
        <f t="shared" si="99"/>
      </c>
      <c r="CW18" s="11">
        <f t="shared" si="100"/>
      </c>
      <c r="CX18" s="11">
        <f t="shared" si="101"/>
      </c>
      <c r="CY18" s="11">
        <f t="shared" si="102"/>
      </c>
      <c r="CZ18" s="11">
        <f t="shared" si="103"/>
      </c>
      <c r="DA18" s="11">
        <f t="shared" si="12"/>
      </c>
      <c r="DB18" s="20">
        <f t="shared" si="13"/>
        <v>0</v>
      </c>
      <c r="DC18" s="11">
        <f t="shared" si="104"/>
      </c>
      <c r="DD18" s="20">
        <f t="shared" si="105"/>
      </c>
      <c r="DE18" s="20">
        <f t="shared" si="106"/>
      </c>
      <c r="DF18" s="27">
        <f t="shared" si="107"/>
      </c>
      <c r="DH18" s="11">
        <f t="shared" si="108"/>
        <v>10</v>
      </c>
      <c r="DI18" s="19">
        <f t="shared" si="109"/>
        <v>19</v>
      </c>
      <c r="DJ18" s="11">
        <f t="shared" si="110"/>
        <v>40</v>
      </c>
      <c r="DK18" s="11">
        <f t="shared" si="111"/>
        <v>3</v>
      </c>
      <c r="DL18" s="11">
        <f t="shared" si="112"/>
        <v>1</v>
      </c>
      <c r="DM18" s="11">
        <f t="shared" si="113"/>
      </c>
      <c r="DN18" s="11">
        <f t="shared" si="114"/>
        <v>1</v>
      </c>
      <c r="DO18" s="11">
        <f t="shared" si="115"/>
      </c>
      <c r="DP18" s="11">
        <f t="shared" si="14"/>
        <v>0</v>
      </c>
      <c r="DQ18" s="20">
        <f t="shared" si="15"/>
        <v>0</v>
      </c>
      <c r="DR18" s="11">
        <f t="shared" si="116"/>
      </c>
      <c r="DS18" s="20">
        <f t="shared" si="117"/>
      </c>
      <c r="DT18" s="20">
        <f t="shared" si="118"/>
      </c>
      <c r="DU18" s="27">
        <f t="shared" si="119"/>
      </c>
      <c r="DW18" s="11">
        <f t="shared" si="120"/>
        <v>0</v>
      </c>
      <c r="DX18" s="19">
        <f t="shared" si="121"/>
      </c>
      <c r="DY18" s="11">
        <f t="shared" si="122"/>
      </c>
      <c r="DZ18" s="11">
        <f t="shared" si="123"/>
      </c>
      <c r="EA18" s="11">
        <f t="shared" si="124"/>
      </c>
      <c r="EB18" s="11">
        <f t="shared" si="125"/>
      </c>
      <c r="EC18" s="11">
        <f t="shared" si="126"/>
      </c>
      <c r="ED18" s="11">
        <f t="shared" si="127"/>
      </c>
      <c r="EE18" s="11">
        <f t="shared" si="16"/>
      </c>
      <c r="EF18" s="20">
        <f t="shared" si="17"/>
        <v>0</v>
      </c>
      <c r="EG18" s="11">
        <f t="shared" si="128"/>
      </c>
      <c r="EH18" s="20">
        <f t="shared" si="129"/>
      </c>
      <c r="EI18" s="20">
        <f t="shared" si="130"/>
      </c>
      <c r="EJ18" s="27">
        <f t="shared" si="131"/>
      </c>
      <c r="EL18" s="11">
        <f t="shared" si="132"/>
        <v>0</v>
      </c>
      <c r="EM18" s="19">
        <f t="shared" si="133"/>
      </c>
      <c r="EN18" s="11">
        <f t="shared" si="134"/>
      </c>
      <c r="EO18" s="11">
        <f t="shared" si="135"/>
      </c>
      <c r="EP18" s="11">
        <f t="shared" si="136"/>
      </c>
      <c r="EQ18" s="11">
        <f t="shared" si="137"/>
      </c>
      <c r="ER18" s="11">
        <f t="shared" si="138"/>
      </c>
      <c r="ES18" s="11">
        <f t="shared" si="139"/>
      </c>
      <c r="ET18" s="11">
        <f t="shared" si="18"/>
      </c>
      <c r="EU18" s="20">
        <f t="shared" si="19"/>
        <v>0</v>
      </c>
      <c r="EV18" s="11">
        <f t="shared" si="140"/>
      </c>
      <c r="EW18" s="20">
        <f t="shared" si="141"/>
      </c>
      <c r="EX18" s="20">
        <f t="shared" si="142"/>
      </c>
      <c r="EY18" s="27">
        <f t="shared" si="143"/>
      </c>
      <c r="FA18" s="11">
        <f t="shared" si="144"/>
        <v>0</v>
      </c>
      <c r="FB18" s="19">
        <f t="shared" si="145"/>
      </c>
      <c r="FC18" s="11">
        <f t="shared" si="146"/>
      </c>
      <c r="FD18" s="11">
        <f t="shared" si="147"/>
      </c>
      <c r="FE18" s="11">
        <f t="shared" si="148"/>
      </c>
      <c r="FF18" s="11">
        <f t="shared" si="149"/>
      </c>
      <c r="FG18" s="11">
        <f t="shared" si="150"/>
      </c>
      <c r="FH18" s="11">
        <f t="shared" si="151"/>
      </c>
      <c r="FI18" s="11">
        <f t="shared" si="20"/>
      </c>
      <c r="FJ18" s="20">
        <f t="shared" si="21"/>
        <v>0</v>
      </c>
      <c r="FK18" s="11">
        <f t="shared" si="152"/>
      </c>
      <c r="FL18" s="20">
        <f t="shared" si="153"/>
      </c>
      <c r="FM18" s="20">
        <f t="shared" si="154"/>
      </c>
      <c r="FN18" s="27">
        <f t="shared" si="155"/>
      </c>
      <c r="FP18" s="11">
        <f t="shared" si="156"/>
        <v>0</v>
      </c>
      <c r="FQ18" s="19">
        <f t="shared" si="157"/>
      </c>
      <c r="FR18" s="11">
        <f t="shared" si="158"/>
      </c>
      <c r="FS18" s="11">
        <f t="shared" si="159"/>
      </c>
      <c r="FT18" s="11">
        <f t="shared" si="160"/>
      </c>
      <c r="FU18" s="11">
        <f t="shared" si="161"/>
      </c>
      <c r="FV18" s="11">
        <f t="shared" si="162"/>
      </c>
      <c r="FW18" s="11">
        <f t="shared" si="163"/>
      </c>
      <c r="FX18" s="11">
        <f t="shared" si="22"/>
      </c>
      <c r="FY18" s="20">
        <f t="shared" si="23"/>
        <v>0</v>
      </c>
      <c r="FZ18" s="11">
        <f t="shared" si="164"/>
      </c>
      <c r="GA18" s="20">
        <f t="shared" si="165"/>
      </c>
      <c r="GB18" s="20">
        <f t="shared" si="166"/>
      </c>
      <c r="GC18" s="27">
        <f t="shared" si="167"/>
      </c>
    </row>
    <row r="19" spans="1:185" ht="12.75">
      <c r="A19" s="6">
        <v>38051</v>
      </c>
      <c r="B19" s="7" t="s">
        <v>191</v>
      </c>
      <c r="C19" s="7" t="s">
        <v>192</v>
      </c>
      <c r="D19" s="38" t="s">
        <v>256</v>
      </c>
      <c r="E19" s="38" t="s">
        <v>169</v>
      </c>
      <c r="G19" s="11">
        <f t="shared" si="24"/>
        <v>1</v>
      </c>
      <c r="H19" s="19">
        <f t="shared" si="25"/>
        <v>20</v>
      </c>
      <c r="I19" s="11">
        <f t="shared" si="26"/>
        <v>27</v>
      </c>
      <c r="J19" s="11">
        <f t="shared" si="27"/>
        <v>2</v>
      </c>
      <c r="K19" s="11">
        <f t="shared" si="28"/>
        <v>1</v>
      </c>
      <c r="L19" s="11">
        <f t="shared" si="29"/>
      </c>
      <c r="M19" s="11">
        <f t="shared" si="30"/>
        <v>1</v>
      </c>
      <c r="N19" s="11">
        <f t="shared" si="31"/>
      </c>
      <c r="O19" s="11">
        <f t="shared" si="0"/>
        <v>1</v>
      </c>
      <c r="P19" s="20">
        <f t="shared" si="1"/>
        <v>1</v>
      </c>
      <c r="Q19" s="11">
        <f t="shared" si="32"/>
      </c>
      <c r="R19" s="20">
        <f t="shared" si="33"/>
      </c>
      <c r="S19" s="20">
        <f t="shared" si="34"/>
      </c>
      <c r="T19" s="27">
        <f t="shared" si="35"/>
        <v>1</v>
      </c>
      <c r="V19" s="11">
        <f t="shared" si="36"/>
        <v>0</v>
      </c>
      <c r="W19" s="19">
        <f t="shared" si="37"/>
      </c>
      <c r="X19" s="11">
        <f t="shared" si="38"/>
      </c>
      <c r="Y19" s="11">
        <f t="shared" si="39"/>
      </c>
      <c r="Z19" s="11">
        <f t="shared" si="40"/>
      </c>
      <c r="AA19" s="11">
        <f t="shared" si="41"/>
      </c>
      <c r="AB19" s="11">
        <f t="shared" si="42"/>
      </c>
      <c r="AC19" s="11">
        <f t="shared" si="43"/>
      </c>
      <c r="AD19" s="11">
        <f t="shared" si="2"/>
      </c>
      <c r="AE19" s="20">
        <f t="shared" si="3"/>
        <v>0</v>
      </c>
      <c r="AF19" s="11">
        <f t="shared" si="44"/>
      </c>
      <c r="AG19" s="20">
        <f t="shared" si="45"/>
      </c>
      <c r="AH19" s="20">
        <f t="shared" si="46"/>
      </c>
      <c r="AI19" s="27">
        <f t="shared" si="47"/>
      </c>
      <c r="AK19" s="11">
        <f t="shared" si="48"/>
        <v>0</v>
      </c>
      <c r="AL19" s="19">
        <f t="shared" si="49"/>
      </c>
      <c r="AM19" s="11">
        <f t="shared" si="50"/>
      </c>
      <c r="AN19" s="11">
        <f t="shared" si="51"/>
      </c>
      <c r="AO19" s="11">
        <f t="shared" si="52"/>
      </c>
      <c r="AP19" s="11">
        <f t="shared" si="53"/>
      </c>
      <c r="AQ19" s="11">
        <f t="shared" si="54"/>
      </c>
      <c r="AR19" s="11">
        <f t="shared" si="55"/>
      </c>
      <c r="AS19" s="11">
        <f t="shared" si="4"/>
      </c>
      <c r="AT19" s="20">
        <f t="shared" si="5"/>
        <v>0</v>
      </c>
      <c r="AU19" s="11">
        <f t="shared" si="56"/>
      </c>
      <c r="AV19" s="20">
        <f t="shared" si="57"/>
      </c>
      <c r="AW19" s="20">
        <f t="shared" si="58"/>
      </c>
      <c r="AX19" s="27">
        <f t="shared" si="59"/>
      </c>
      <c r="AZ19" s="11">
        <f t="shared" si="60"/>
        <v>0</v>
      </c>
      <c r="BA19" s="19">
        <f t="shared" si="61"/>
      </c>
      <c r="BB19" s="11">
        <f t="shared" si="62"/>
      </c>
      <c r="BC19" s="11">
        <f t="shared" si="63"/>
      </c>
      <c r="BD19" s="11">
        <f t="shared" si="64"/>
      </c>
      <c r="BE19" s="11">
        <f t="shared" si="65"/>
      </c>
      <c r="BF19" s="11">
        <f t="shared" si="66"/>
      </c>
      <c r="BG19" s="11">
        <f t="shared" si="67"/>
      </c>
      <c r="BH19" s="11">
        <f t="shared" si="6"/>
      </c>
      <c r="BI19" s="20">
        <f t="shared" si="7"/>
        <v>0</v>
      </c>
      <c r="BJ19" s="11">
        <f t="shared" si="68"/>
      </c>
      <c r="BK19" s="20">
        <f t="shared" si="69"/>
      </c>
      <c r="BL19" s="20">
        <f t="shared" si="70"/>
      </c>
      <c r="BM19" s="27">
        <f t="shared" si="71"/>
      </c>
      <c r="BO19" s="11">
        <f t="shared" si="72"/>
        <v>10</v>
      </c>
      <c r="BP19" s="19">
        <f t="shared" si="73"/>
        <v>27</v>
      </c>
      <c r="BQ19" s="11">
        <f t="shared" si="74"/>
        <v>20</v>
      </c>
      <c r="BR19" s="11">
        <f t="shared" si="75"/>
        <v>3</v>
      </c>
      <c r="BS19" s="11">
        <f t="shared" si="76"/>
        <v>1</v>
      </c>
      <c r="BT19" s="11">
        <f t="shared" si="77"/>
        <v>1</v>
      </c>
      <c r="BU19" s="11">
        <f t="shared" si="78"/>
      </c>
      <c r="BV19" s="11">
        <f t="shared" si="79"/>
      </c>
      <c r="BW19" s="11">
        <f t="shared" si="8"/>
        <v>0</v>
      </c>
      <c r="BX19" s="20">
        <f t="shared" si="9"/>
        <v>4</v>
      </c>
      <c r="BY19" s="11">
        <f t="shared" si="80"/>
      </c>
      <c r="BZ19" s="20">
        <f t="shared" si="81"/>
      </c>
      <c r="CA19" s="20">
        <f t="shared" si="82"/>
      </c>
      <c r="CB19" s="27">
        <f t="shared" si="83"/>
      </c>
      <c r="CD19" s="11">
        <f t="shared" si="84"/>
        <v>0</v>
      </c>
      <c r="CE19" s="19">
        <f t="shared" si="85"/>
      </c>
      <c r="CF19" s="11">
        <f t="shared" si="86"/>
      </c>
      <c r="CG19" s="11">
        <f t="shared" si="87"/>
      </c>
      <c r="CH19" s="11">
        <f t="shared" si="88"/>
      </c>
      <c r="CI19" s="11">
        <f t="shared" si="89"/>
      </c>
      <c r="CJ19" s="11">
        <f t="shared" si="90"/>
      </c>
      <c r="CK19" s="11">
        <f t="shared" si="91"/>
      </c>
      <c r="CL19" s="11">
        <f t="shared" si="10"/>
      </c>
      <c r="CM19" s="20">
        <f t="shared" si="11"/>
        <v>0</v>
      </c>
      <c r="CN19" s="11">
        <f t="shared" si="92"/>
      </c>
      <c r="CO19" s="20">
        <f t="shared" si="93"/>
      </c>
      <c r="CP19" s="20">
        <f t="shared" si="94"/>
      </c>
      <c r="CQ19" s="27">
        <f t="shared" si="95"/>
      </c>
      <c r="CS19" s="11">
        <f t="shared" si="96"/>
        <v>0</v>
      </c>
      <c r="CT19" s="19">
        <f t="shared" si="97"/>
      </c>
      <c r="CU19" s="11">
        <f t="shared" si="98"/>
      </c>
      <c r="CV19" s="11">
        <f t="shared" si="99"/>
      </c>
      <c r="CW19" s="11">
        <f t="shared" si="100"/>
      </c>
      <c r="CX19" s="11">
        <f t="shared" si="101"/>
      </c>
      <c r="CY19" s="11">
        <f t="shared" si="102"/>
      </c>
      <c r="CZ19" s="11">
        <f t="shared" si="103"/>
      </c>
      <c r="DA19" s="11">
        <f t="shared" si="12"/>
      </c>
      <c r="DB19" s="20">
        <f t="shared" si="13"/>
        <v>0</v>
      </c>
      <c r="DC19" s="11">
        <f t="shared" si="104"/>
      </c>
      <c r="DD19" s="20">
        <f t="shared" si="105"/>
      </c>
      <c r="DE19" s="20">
        <f t="shared" si="106"/>
      </c>
      <c r="DF19" s="27">
        <f t="shared" si="107"/>
      </c>
      <c r="DH19" s="11">
        <f t="shared" si="108"/>
        <v>0</v>
      </c>
      <c r="DI19" s="19">
        <f t="shared" si="109"/>
      </c>
      <c r="DJ19" s="11">
        <f t="shared" si="110"/>
      </c>
      <c r="DK19" s="11">
        <f t="shared" si="111"/>
      </c>
      <c r="DL19" s="11">
        <f t="shared" si="112"/>
      </c>
      <c r="DM19" s="11">
        <f t="shared" si="113"/>
      </c>
      <c r="DN19" s="11">
        <f t="shared" si="114"/>
      </c>
      <c r="DO19" s="11">
        <f t="shared" si="115"/>
      </c>
      <c r="DP19" s="11">
        <f t="shared" si="14"/>
      </c>
      <c r="DQ19" s="20">
        <f t="shared" si="15"/>
        <v>0</v>
      </c>
      <c r="DR19" s="11">
        <f t="shared" si="116"/>
      </c>
      <c r="DS19" s="20">
        <f t="shared" si="117"/>
      </c>
      <c r="DT19" s="20">
        <f t="shared" si="118"/>
      </c>
      <c r="DU19" s="27">
        <f t="shared" si="119"/>
      </c>
      <c r="DW19" s="11">
        <f t="shared" si="120"/>
        <v>0</v>
      </c>
      <c r="DX19" s="19">
        <f t="shared" si="121"/>
      </c>
      <c r="DY19" s="11">
        <f t="shared" si="122"/>
      </c>
      <c r="DZ19" s="11">
        <f t="shared" si="123"/>
      </c>
      <c r="EA19" s="11">
        <f t="shared" si="124"/>
      </c>
      <c r="EB19" s="11">
        <f t="shared" si="125"/>
      </c>
      <c r="EC19" s="11">
        <f t="shared" si="126"/>
      </c>
      <c r="ED19" s="11">
        <f t="shared" si="127"/>
      </c>
      <c r="EE19" s="11">
        <f t="shared" si="16"/>
      </c>
      <c r="EF19" s="20">
        <f t="shared" si="17"/>
        <v>0</v>
      </c>
      <c r="EG19" s="11">
        <f t="shared" si="128"/>
      </c>
      <c r="EH19" s="20">
        <f t="shared" si="129"/>
      </c>
      <c r="EI19" s="20">
        <f t="shared" si="130"/>
      </c>
      <c r="EJ19" s="27">
        <f t="shared" si="131"/>
      </c>
      <c r="EL19" s="11">
        <f t="shared" si="132"/>
        <v>0</v>
      </c>
      <c r="EM19" s="19">
        <f t="shared" si="133"/>
      </c>
      <c r="EN19" s="11">
        <f t="shared" si="134"/>
      </c>
      <c r="EO19" s="11">
        <f t="shared" si="135"/>
      </c>
      <c r="EP19" s="11">
        <f t="shared" si="136"/>
      </c>
      <c r="EQ19" s="11">
        <f t="shared" si="137"/>
      </c>
      <c r="ER19" s="11">
        <f t="shared" si="138"/>
      </c>
      <c r="ES19" s="11">
        <f t="shared" si="139"/>
      </c>
      <c r="ET19" s="11">
        <f t="shared" si="18"/>
      </c>
      <c r="EU19" s="20">
        <f t="shared" si="19"/>
        <v>0</v>
      </c>
      <c r="EV19" s="11">
        <f t="shared" si="140"/>
      </c>
      <c r="EW19" s="20">
        <f t="shared" si="141"/>
      </c>
      <c r="EX19" s="20">
        <f t="shared" si="142"/>
      </c>
      <c r="EY19" s="27">
        <f t="shared" si="143"/>
      </c>
      <c r="FA19" s="11">
        <f t="shared" si="144"/>
        <v>0</v>
      </c>
      <c r="FB19" s="19">
        <f t="shared" si="145"/>
      </c>
      <c r="FC19" s="11">
        <f t="shared" si="146"/>
      </c>
      <c r="FD19" s="11">
        <f t="shared" si="147"/>
      </c>
      <c r="FE19" s="11">
        <f t="shared" si="148"/>
      </c>
      <c r="FF19" s="11">
        <f t="shared" si="149"/>
      </c>
      <c r="FG19" s="11">
        <f t="shared" si="150"/>
      </c>
      <c r="FH19" s="11">
        <f t="shared" si="151"/>
      </c>
      <c r="FI19" s="11">
        <f t="shared" si="20"/>
      </c>
      <c r="FJ19" s="20">
        <f t="shared" si="21"/>
        <v>0</v>
      </c>
      <c r="FK19" s="11">
        <f t="shared" si="152"/>
      </c>
      <c r="FL19" s="20">
        <f t="shared" si="153"/>
      </c>
      <c r="FM19" s="20">
        <f t="shared" si="154"/>
      </c>
      <c r="FN19" s="27">
        <f t="shared" si="155"/>
      </c>
      <c r="FP19" s="11">
        <f t="shared" si="156"/>
        <v>0</v>
      </c>
      <c r="FQ19" s="19">
        <f t="shared" si="157"/>
      </c>
      <c r="FR19" s="11">
        <f t="shared" si="158"/>
      </c>
      <c r="FS19" s="11">
        <f t="shared" si="159"/>
      </c>
      <c r="FT19" s="11">
        <f t="shared" si="160"/>
      </c>
      <c r="FU19" s="11">
        <f t="shared" si="161"/>
      </c>
      <c r="FV19" s="11">
        <f t="shared" si="162"/>
      </c>
      <c r="FW19" s="11">
        <f t="shared" si="163"/>
      </c>
      <c r="FX19" s="11">
        <f t="shared" si="22"/>
      </c>
      <c r="FY19" s="20">
        <f t="shared" si="23"/>
        <v>0</v>
      </c>
      <c r="FZ19" s="11">
        <f t="shared" si="164"/>
      </c>
      <c r="GA19" s="20">
        <f t="shared" si="165"/>
      </c>
      <c r="GB19" s="20">
        <f t="shared" si="166"/>
      </c>
      <c r="GC19" s="27">
        <f t="shared" si="167"/>
      </c>
    </row>
    <row r="20" spans="1:185" ht="12.75">
      <c r="A20" s="6">
        <v>38051</v>
      </c>
      <c r="B20" s="7" t="s">
        <v>193</v>
      </c>
      <c r="C20" s="7" t="s">
        <v>187</v>
      </c>
      <c r="D20" s="38" t="s">
        <v>257</v>
      </c>
      <c r="E20" s="38" t="s">
        <v>258</v>
      </c>
      <c r="G20" s="11">
        <f t="shared" si="24"/>
        <v>0</v>
      </c>
      <c r="H20" s="19">
        <f t="shared" si="25"/>
      </c>
      <c r="I20" s="11">
        <f t="shared" si="26"/>
      </c>
      <c r="J20" s="11">
        <f t="shared" si="27"/>
      </c>
      <c r="K20" s="11">
        <f t="shared" si="28"/>
      </c>
      <c r="L20" s="11">
        <f t="shared" si="29"/>
      </c>
      <c r="M20" s="11">
        <f t="shared" si="30"/>
      </c>
      <c r="N20" s="11">
        <f t="shared" si="31"/>
      </c>
      <c r="O20" s="11">
        <f t="shared" si="0"/>
      </c>
      <c r="P20" s="20">
        <f t="shared" si="1"/>
        <v>0</v>
      </c>
      <c r="Q20" s="11">
        <f t="shared" si="32"/>
      </c>
      <c r="R20" s="20">
        <f t="shared" si="33"/>
      </c>
      <c r="S20" s="20">
        <f t="shared" si="34"/>
      </c>
      <c r="T20" s="27">
        <f t="shared" si="35"/>
      </c>
      <c r="V20" s="11">
        <f t="shared" si="36"/>
        <v>0</v>
      </c>
      <c r="W20" s="19">
        <f t="shared" si="37"/>
      </c>
      <c r="X20" s="11">
        <f t="shared" si="38"/>
      </c>
      <c r="Y20" s="11">
        <f t="shared" si="39"/>
      </c>
      <c r="Z20" s="11">
        <f t="shared" si="40"/>
      </c>
      <c r="AA20" s="11">
        <f t="shared" si="41"/>
      </c>
      <c r="AB20" s="11">
        <f t="shared" si="42"/>
      </c>
      <c r="AC20" s="11">
        <f t="shared" si="43"/>
      </c>
      <c r="AD20" s="11">
        <f t="shared" si="2"/>
      </c>
      <c r="AE20" s="20">
        <f t="shared" si="3"/>
        <v>0</v>
      </c>
      <c r="AF20" s="11">
        <f t="shared" si="44"/>
      </c>
      <c r="AG20" s="20">
        <f t="shared" si="45"/>
      </c>
      <c r="AH20" s="20">
        <f t="shared" si="46"/>
      </c>
      <c r="AI20" s="27">
        <f t="shared" si="47"/>
      </c>
      <c r="AK20" s="11">
        <f t="shared" si="48"/>
        <v>0</v>
      </c>
      <c r="AL20" s="19">
        <f t="shared" si="49"/>
      </c>
      <c r="AM20" s="11">
        <f t="shared" si="50"/>
      </c>
      <c r="AN20" s="11">
        <f t="shared" si="51"/>
      </c>
      <c r="AO20" s="11">
        <f t="shared" si="52"/>
      </c>
      <c r="AP20" s="11">
        <f t="shared" si="53"/>
      </c>
      <c r="AQ20" s="11">
        <f t="shared" si="54"/>
      </c>
      <c r="AR20" s="11">
        <f t="shared" si="55"/>
      </c>
      <c r="AS20" s="11">
        <f t="shared" si="4"/>
      </c>
      <c r="AT20" s="20">
        <f t="shared" si="5"/>
        <v>0</v>
      </c>
      <c r="AU20" s="11">
        <f t="shared" si="56"/>
      </c>
      <c r="AV20" s="20">
        <f t="shared" si="57"/>
      </c>
      <c r="AW20" s="20">
        <f t="shared" si="58"/>
      </c>
      <c r="AX20" s="27">
        <f t="shared" si="59"/>
      </c>
      <c r="AZ20" s="11">
        <f t="shared" si="60"/>
        <v>13</v>
      </c>
      <c r="BA20" s="19">
        <f t="shared" si="61"/>
        <v>10</v>
      </c>
      <c r="BB20" s="11">
        <f t="shared" si="62"/>
        <v>46</v>
      </c>
      <c r="BC20" s="11">
        <f t="shared" si="63"/>
        <v>1</v>
      </c>
      <c r="BD20" s="11">
        <f t="shared" si="64"/>
        <v>1</v>
      </c>
      <c r="BE20" s="11">
        <f t="shared" si="65"/>
      </c>
      <c r="BF20" s="11">
        <f t="shared" si="66"/>
        <v>1</v>
      </c>
      <c r="BG20" s="11">
        <f t="shared" si="67"/>
      </c>
      <c r="BH20" s="11">
        <f t="shared" si="6"/>
        <v>0</v>
      </c>
      <c r="BI20" s="20">
        <f t="shared" si="7"/>
        <v>0</v>
      </c>
      <c r="BJ20" s="11">
        <f t="shared" si="68"/>
      </c>
      <c r="BK20" s="20">
        <f t="shared" si="69"/>
      </c>
      <c r="BL20" s="20">
        <f t="shared" si="70"/>
      </c>
      <c r="BM20" s="27">
        <f t="shared" si="71"/>
      </c>
      <c r="BO20" s="11">
        <f t="shared" si="72"/>
        <v>0</v>
      </c>
      <c r="BP20" s="19">
        <f t="shared" si="73"/>
      </c>
      <c r="BQ20" s="11">
        <f t="shared" si="74"/>
      </c>
      <c r="BR20" s="11">
        <f t="shared" si="75"/>
      </c>
      <c r="BS20" s="11">
        <f t="shared" si="76"/>
      </c>
      <c r="BT20" s="11">
        <f t="shared" si="77"/>
      </c>
      <c r="BU20" s="11">
        <f t="shared" si="78"/>
      </c>
      <c r="BV20" s="11">
        <f t="shared" si="79"/>
      </c>
      <c r="BW20" s="11">
        <f t="shared" si="8"/>
      </c>
      <c r="BX20" s="20">
        <f t="shared" si="9"/>
        <v>0</v>
      </c>
      <c r="BY20" s="11">
        <f t="shared" si="80"/>
      </c>
      <c r="BZ20" s="20">
        <f t="shared" si="81"/>
      </c>
      <c r="CA20" s="20">
        <f t="shared" si="82"/>
      </c>
      <c r="CB20" s="27">
        <f t="shared" si="83"/>
      </c>
      <c r="CD20" s="11">
        <f t="shared" si="84"/>
        <v>0</v>
      </c>
      <c r="CE20" s="19">
        <f t="shared" si="85"/>
      </c>
      <c r="CF20" s="11">
        <f t="shared" si="86"/>
      </c>
      <c r="CG20" s="11">
        <f t="shared" si="87"/>
      </c>
      <c r="CH20" s="11">
        <f t="shared" si="88"/>
      </c>
      <c r="CI20" s="11">
        <f t="shared" si="89"/>
      </c>
      <c r="CJ20" s="11">
        <f t="shared" si="90"/>
      </c>
      <c r="CK20" s="11">
        <f t="shared" si="91"/>
      </c>
      <c r="CL20" s="11">
        <f t="shared" si="10"/>
      </c>
      <c r="CM20" s="20">
        <f t="shared" si="11"/>
        <v>0</v>
      </c>
      <c r="CN20" s="11">
        <f t="shared" si="92"/>
      </c>
      <c r="CO20" s="20">
        <f t="shared" si="93"/>
      </c>
      <c r="CP20" s="20">
        <f t="shared" si="94"/>
      </c>
      <c r="CQ20" s="27">
        <f t="shared" si="95"/>
      </c>
      <c r="CS20" s="11">
        <f t="shared" si="96"/>
        <v>0</v>
      </c>
      <c r="CT20" s="19">
        <f t="shared" si="97"/>
      </c>
      <c r="CU20" s="11">
        <f t="shared" si="98"/>
      </c>
      <c r="CV20" s="11">
        <f t="shared" si="99"/>
      </c>
      <c r="CW20" s="11">
        <f t="shared" si="100"/>
      </c>
      <c r="CX20" s="11">
        <f t="shared" si="101"/>
      </c>
      <c r="CY20" s="11">
        <f t="shared" si="102"/>
      </c>
      <c r="CZ20" s="11">
        <f t="shared" si="103"/>
      </c>
      <c r="DA20" s="11">
        <f t="shared" si="12"/>
      </c>
      <c r="DB20" s="20">
        <f t="shared" si="13"/>
        <v>0</v>
      </c>
      <c r="DC20" s="11">
        <f t="shared" si="104"/>
      </c>
      <c r="DD20" s="20">
        <f t="shared" si="105"/>
      </c>
      <c r="DE20" s="20">
        <f t="shared" si="106"/>
      </c>
      <c r="DF20" s="27">
        <f t="shared" si="107"/>
      </c>
      <c r="DH20" s="11">
        <f t="shared" si="108"/>
        <v>0</v>
      </c>
      <c r="DI20" s="19">
        <f t="shared" si="109"/>
      </c>
      <c r="DJ20" s="11">
        <f t="shared" si="110"/>
      </c>
      <c r="DK20" s="11">
        <f t="shared" si="111"/>
      </c>
      <c r="DL20" s="11">
        <f t="shared" si="112"/>
      </c>
      <c r="DM20" s="11">
        <f t="shared" si="113"/>
      </c>
      <c r="DN20" s="11">
        <f t="shared" si="114"/>
      </c>
      <c r="DO20" s="11">
        <f t="shared" si="115"/>
      </c>
      <c r="DP20" s="11">
        <f t="shared" si="14"/>
      </c>
      <c r="DQ20" s="20">
        <f t="shared" si="15"/>
        <v>0</v>
      </c>
      <c r="DR20" s="11">
        <f t="shared" si="116"/>
      </c>
      <c r="DS20" s="20">
        <f t="shared" si="117"/>
      </c>
      <c r="DT20" s="20">
        <f t="shared" si="118"/>
      </c>
      <c r="DU20" s="27">
        <f t="shared" si="119"/>
      </c>
      <c r="DW20" s="11">
        <f t="shared" si="120"/>
        <v>0</v>
      </c>
      <c r="DX20" s="19">
        <f t="shared" si="121"/>
      </c>
      <c r="DY20" s="11">
        <f t="shared" si="122"/>
      </c>
      <c r="DZ20" s="11">
        <f t="shared" si="123"/>
      </c>
      <c r="EA20" s="11">
        <f t="shared" si="124"/>
      </c>
      <c r="EB20" s="11">
        <f t="shared" si="125"/>
      </c>
      <c r="EC20" s="11">
        <f t="shared" si="126"/>
      </c>
      <c r="ED20" s="11">
        <f t="shared" si="127"/>
      </c>
      <c r="EE20" s="11">
        <f t="shared" si="16"/>
      </c>
      <c r="EF20" s="20">
        <f t="shared" si="17"/>
        <v>0</v>
      </c>
      <c r="EG20" s="11">
        <f t="shared" si="128"/>
      </c>
      <c r="EH20" s="20">
        <f t="shared" si="129"/>
      </c>
      <c r="EI20" s="20">
        <f t="shared" si="130"/>
      </c>
      <c r="EJ20" s="27">
        <f t="shared" si="131"/>
      </c>
      <c r="EL20" s="11">
        <f t="shared" si="132"/>
        <v>0</v>
      </c>
      <c r="EM20" s="19">
        <f t="shared" si="133"/>
      </c>
      <c r="EN20" s="11">
        <f t="shared" si="134"/>
      </c>
      <c r="EO20" s="11">
        <f t="shared" si="135"/>
      </c>
      <c r="EP20" s="11">
        <f t="shared" si="136"/>
      </c>
      <c r="EQ20" s="11">
        <f t="shared" si="137"/>
      </c>
      <c r="ER20" s="11">
        <f t="shared" si="138"/>
      </c>
      <c r="ES20" s="11">
        <f t="shared" si="139"/>
      </c>
      <c r="ET20" s="11">
        <f t="shared" si="18"/>
      </c>
      <c r="EU20" s="20">
        <f t="shared" si="19"/>
        <v>0</v>
      </c>
      <c r="EV20" s="11">
        <f t="shared" si="140"/>
      </c>
      <c r="EW20" s="20">
        <f t="shared" si="141"/>
      </c>
      <c r="EX20" s="20">
        <f t="shared" si="142"/>
      </c>
      <c r="EY20" s="27">
        <f t="shared" si="143"/>
      </c>
      <c r="FA20" s="11">
        <f t="shared" si="144"/>
        <v>0</v>
      </c>
      <c r="FB20" s="19">
        <f t="shared" si="145"/>
      </c>
      <c r="FC20" s="11">
        <f t="shared" si="146"/>
      </c>
      <c r="FD20" s="11">
        <f t="shared" si="147"/>
      </c>
      <c r="FE20" s="11">
        <f t="shared" si="148"/>
      </c>
      <c r="FF20" s="11">
        <f t="shared" si="149"/>
      </c>
      <c r="FG20" s="11">
        <f t="shared" si="150"/>
      </c>
      <c r="FH20" s="11">
        <f t="shared" si="151"/>
      </c>
      <c r="FI20" s="11">
        <f t="shared" si="20"/>
      </c>
      <c r="FJ20" s="20">
        <f t="shared" si="21"/>
        <v>0</v>
      </c>
      <c r="FK20" s="11">
        <f t="shared" si="152"/>
      </c>
      <c r="FL20" s="20">
        <f t="shared" si="153"/>
      </c>
      <c r="FM20" s="20">
        <f t="shared" si="154"/>
      </c>
      <c r="FN20" s="27">
        <f t="shared" si="155"/>
      </c>
      <c r="FP20" s="11">
        <f t="shared" si="156"/>
        <v>1</v>
      </c>
      <c r="FQ20" s="19">
        <f t="shared" si="157"/>
        <v>46</v>
      </c>
      <c r="FR20" s="11">
        <f t="shared" si="158"/>
        <v>10</v>
      </c>
      <c r="FS20" s="11">
        <f t="shared" si="159"/>
        <v>6</v>
      </c>
      <c r="FT20" s="11">
        <f t="shared" si="160"/>
        <v>1</v>
      </c>
      <c r="FU20" s="11">
        <f t="shared" si="161"/>
        <v>1</v>
      </c>
      <c r="FV20" s="11">
        <f t="shared" si="162"/>
      </c>
      <c r="FW20" s="11">
        <f t="shared" si="163"/>
      </c>
      <c r="FX20" s="11">
        <f t="shared" si="22"/>
        <v>1</v>
      </c>
      <c r="FY20" s="20">
        <f t="shared" si="23"/>
        <v>5</v>
      </c>
      <c r="FZ20" s="11">
        <f t="shared" si="164"/>
      </c>
      <c r="GA20" s="20">
        <f t="shared" si="165"/>
      </c>
      <c r="GB20" s="20">
        <f t="shared" si="166"/>
        <v>1</v>
      </c>
      <c r="GC20" s="27">
        <f t="shared" si="167"/>
      </c>
    </row>
    <row r="21" spans="1:185" ht="12.75">
      <c r="A21" s="6">
        <v>38051</v>
      </c>
      <c r="B21" s="7" t="s">
        <v>194</v>
      </c>
      <c r="C21" s="7" t="s">
        <v>24</v>
      </c>
      <c r="D21" s="38" t="s">
        <v>255</v>
      </c>
      <c r="E21" s="38" t="s">
        <v>119</v>
      </c>
      <c r="G21" s="11">
        <f t="shared" si="24"/>
        <v>0</v>
      </c>
      <c r="H21" s="19">
        <f t="shared" si="25"/>
      </c>
      <c r="I21" s="11">
        <f t="shared" si="26"/>
      </c>
      <c r="J21" s="11">
        <f t="shared" si="27"/>
      </c>
      <c r="K21" s="11">
        <f t="shared" si="28"/>
      </c>
      <c r="L21" s="11">
        <f t="shared" si="29"/>
      </c>
      <c r="M21" s="11">
        <f t="shared" si="30"/>
      </c>
      <c r="N21" s="11">
        <f t="shared" si="31"/>
      </c>
      <c r="O21" s="11">
        <f t="shared" si="0"/>
      </c>
      <c r="P21" s="20">
        <f t="shared" si="1"/>
        <v>0</v>
      </c>
      <c r="Q21" s="11">
        <f t="shared" si="32"/>
      </c>
      <c r="R21" s="20">
        <f t="shared" si="33"/>
      </c>
      <c r="S21" s="20">
        <f t="shared" si="34"/>
      </c>
      <c r="T21" s="27">
        <f t="shared" si="35"/>
      </c>
      <c r="V21" s="11">
        <f t="shared" si="36"/>
        <v>0</v>
      </c>
      <c r="W21" s="19">
        <f t="shared" si="37"/>
      </c>
      <c r="X21" s="11">
        <f t="shared" si="38"/>
      </c>
      <c r="Y21" s="11">
        <f t="shared" si="39"/>
      </c>
      <c r="Z21" s="11">
        <f t="shared" si="40"/>
      </c>
      <c r="AA21" s="11">
        <f t="shared" si="41"/>
      </c>
      <c r="AB21" s="11">
        <f t="shared" si="42"/>
      </c>
      <c r="AC21" s="11">
        <f t="shared" si="43"/>
      </c>
      <c r="AD21" s="11">
        <f t="shared" si="2"/>
      </c>
      <c r="AE21" s="20">
        <f t="shared" si="3"/>
        <v>0</v>
      </c>
      <c r="AF21" s="11">
        <f t="shared" si="44"/>
      </c>
      <c r="AG21" s="20">
        <f t="shared" si="45"/>
      </c>
      <c r="AH21" s="20">
        <f t="shared" si="46"/>
      </c>
      <c r="AI21" s="27">
        <f t="shared" si="47"/>
      </c>
      <c r="AK21" s="11">
        <f t="shared" si="48"/>
        <v>1</v>
      </c>
      <c r="AL21" s="19">
        <f t="shared" si="49"/>
        <v>16</v>
      </c>
      <c r="AM21" s="11">
        <f t="shared" si="50"/>
        <v>16</v>
      </c>
      <c r="AN21" s="11">
        <f t="shared" si="51"/>
        <v>1</v>
      </c>
      <c r="AO21" s="11">
        <f t="shared" si="52"/>
        <v>1</v>
      </c>
      <c r="AP21" s="11">
        <f t="shared" si="53"/>
      </c>
      <c r="AQ21" s="11">
        <f t="shared" si="54"/>
      </c>
      <c r="AR21" s="11">
        <f t="shared" si="55"/>
        <v>1</v>
      </c>
      <c r="AS21" s="11">
        <f t="shared" si="4"/>
        <v>0</v>
      </c>
      <c r="AT21" s="20">
        <f t="shared" si="5"/>
        <v>2</v>
      </c>
      <c r="AU21" s="11">
        <f t="shared" si="56"/>
      </c>
      <c r="AV21" s="20">
        <f t="shared" si="57"/>
      </c>
      <c r="AW21" s="20">
        <f t="shared" si="58"/>
      </c>
      <c r="AX21" s="27">
        <f t="shared" si="59"/>
      </c>
      <c r="AZ21" s="11">
        <f t="shared" si="60"/>
        <v>0</v>
      </c>
      <c r="BA21" s="19">
        <f t="shared" si="61"/>
      </c>
      <c r="BB21" s="11">
        <f t="shared" si="62"/>
      </c>
      <c r="BC21" s="11">
        <f t="shared" si="63"/>
      </c>
      <c r="BD21" s="11">
        <f t="shared" si="64"/>
      </c>
      <c r="BE21" s="11">
        <f t="shared" si="65"/>
      </c>
      <c r="BF21" s="11">
        <f t="shared" si="66"/>
      </c>
      <c r="BG21" s="11">
        <f t="shared" si="67"/>
      </c>
      <c r="BH21" s="11">
        <f t="shared" si="6"/>
      </c>
      <c r="BI21" s="20">
        <f t="shared" si="7"/>
        <v>0</v>
      </c>
      <c r="BJ21" s="11">
        <f t="shared" si="68"/>
      </c>
      <c r="BK21" s="20">
        <f t="shared" si="69"/>
      </c>
      <c r="BL21" s="20">
        <f t="shared" si="70"/>
      </c>
      <c r="BM21" s="27">
        <f t="shared" si="71"/>
      </c>
      <c r="BO21" s="11">
        <f t="shared" si="72"/>
        <v>0</v>
      </c>
      <c r="BP21" s="19">
        <f t="shared" si="73"/>
      </c>
      <c r="BQ21" s="11">
        <f t="shared" si="74"/>
      </c>
      <c r="BR21" s="11">
        <f t="shared" si="75"/>
      </c>
      <c r="BS21" s="11">
        <f t="shared" si="76"/>
      </c>
      <c r="BT21" s="11">
        <f t="shared" si="77"/>
      </c>
      <c r="BU21" s="11">
        <f t="shared" si="78"/>
      </c>
      <c r="BV21" s="11">
        <f t="shared" si="79"/>
      </c>
      <c r="BW21" s="11">
        <f t="shared" si="8"/>
      </c>
      <c r="BX21" s="20">
        <f t="shared" si="9"/>
        <v>0</v>
      </c>
      <c r="BY21" s="11">
        <f t="shared" si="80"/>
      </c>
      <c r="BZ21" s="20">
        <f t="shared" si="81"/>
      </c>
      <c r="CA21" s="20">
        <f t="shared" si="82"/>
      </c>
      <c r="CB21" s="27">
        <f t="shared" si="83"/>
      </c>
      <c r="CD21" s="11">
        <f t="shared" si="84"/>
        <v>0</v>
      </c>
      <c r="CE21" s="19">
        <f t="shared" si="85"/>
      </c>
      <c r="CF21" s="11">
        <f t="shared" si="86"/>
      </c>
      <c r="CG21" s="11">
        <f t="shared" si="87"/>
      </c>
      <c r="CH21" s="11">
        <f t="shared" si="88"/>
      </c>
      <c r="CI21" s="11">
        <f t="shared" si="89"/>
      </c>
      <c r="CJ21" s="11">
        <f t="shared" si="90"/>
      </c>
      <c r="CK21" s="11">
        <f t="shared" si="91"/>
      </c>
      <c r="CL21" s="11">
        <f t="shared" si="10"/>
      </c>
      <c r="CM21" s="20">
        <f t="shared" si="11"/>
        <v>0</v>
      </c>
      <c r="CN21" s="11">
        <f t="shared" si="92"/>
      </c>
      <c r="CO21" s="20">
        <f t="shared" si="93"/>
      </c>
      <c r="CP21" s="20">
        <f t="shared" si="94"/>
      </c>
      <c r="CQ21" s="27">
        <f t="shared" si="95"/>
      </c>
      <c r="CS21" s="11">
        <f t="shared" si="96"/>
        <v>10</v>
      </c>
      <c r="CT21" s="19">
        <f t="shared" si="97"/>
        <v>16</v>
      </c>
      <c r="CU21" s="11">
        <f t="shared" si="98"/>
        <v>16</v>
      </c>
      <c r="CV21" s="11">
        <f t="shared" si="99"/>
        <v>1</v>
      </c>
      <c r="CW21" s="11">
        <f t="shared" si="100"/>
        <v>1</v>
      </c>
      <c r="CX21" s="11">
        <f t="shared" si="101"/>
      </c>
      <c r="CY21" s="11">
        <f t="shared" si="102"/>
      </c>
      <c r="CZ21" s="11">
        <f t="shared" si="103"/>
        <v>1</v>
      </c>
      <c r="DA21" s="11">
        <f t="shared" si="12"/>
        <v>0</v>
      </c>
      <c r="DB21" s="20">
        <f t="shared" si="13"/>
        <v>2</v>
      </c>
      <c r="DC21" s="11">
        <f t="shared" si="104"/>
      </c>
      <c r="DD21" s="20">
        <f t="shared" si="105"/>
      </c>
      <c r="DE21" s="20">
        <f t="shared" si="106"/>
      </c>
      <c r="DF21" s="27">
        <f t="shared" si="107"/>
      </c>
      <c r="DH21" s="11">
        <f t="shared" si="108"/>
        <v>0</v>
      </c>
      <c r="DI21" s="19">
        <f t="shared" si="109"/>
      </c>
      <c r="DJ21" s="11">
        <f t="shared" si="110"/>
      </c>
      <c r="DK21" s="11">
        <f t="shared" si="111"/>
      </c>
      <c r="DL21" s="11">
        <f t="shared" si="112"/>
      </c>
      <c r="DM21" s="11">
        <f t="shared" si="113"/>
      </c>
      <c r="DN21" s="11">
        <f t="shared" si="114"/>
      </c>
      <c r="DO21" s="11">
        <f t="shared" si="115"/>
      </c>
      <c r="DP21" s="11">
        <f t="shared" si="14"/>
      </c>
      <c r="DQ21" s="20">
        <f t="shared" si="15"/>
        <v>0</v>
      </c>
      <c r="DR21" s="11">
        <f t="shared" si="116"/>
      </c>
      <c r="DS21" s="20">
        <f t="shared" si="117"/>
      </c>
      <c r="DT21" s="20">
        <f t="shared" si="118"/>
      </c>
      <c r="DU21" s="27">
        <f t="shared" si="119"/>
      </c>
      <c r="DW21" s="11">
        <f t="shared" si="120"/>
        <v>0</v>
      </c>
      <c r="DX21" s="19">
        <f t="shared" si="121"/>
      </c>
      <c r="DY21" s="11">
        <f t="shared" si="122"/>
      </c>
      <c r="DZ21" s="11">
        <f t="shared" si="123"/>
      </c>
      <c r="EA21" s="11">
        <f t="shared" si="124"/>
      </c>
      <c r="EB21" s="11">
        <f t="shared" si="125"/>
      </c>
      <c r="EC21" s="11">
        <f t="shared" si="126"/>
      </c>
      <c r="ED21" s="11">
        <f t="shared" si="127"/>
      </c>
      <c r="EE21" s="11">
        <f t="shared" si="16"/>
      </c>
      <c r="EF21" s="20">
        <f t="shared" si="17"/>
        <v>0</v>
      </c>
      <c r="EG21" s="11">
        <f t="shared" si="128"/>
      </c>
      <c r="EH21" s="20">
        <f t="shared" si="129"/>
      </c>
      <c r="EI21" s="20">
        <f t="shared" si="130"/>
      </c>
      <c r="EJ21" s="27">
        <f t="shared" si="131"/>
      </c>
      <c r="EL21" s="11">
        <f t="shared" si="132"/>
        <v>0</v>
      </c>
      <c r="EM21" s="19">
        <f t="shared" si="133"/>
      </c>
      <c r="EN21" s="11">
        <f t="shared" si="134"/>
      </c>
      <c r="EO21" s="11">
        <f t="shared" si="135"/>
      </c>
      <c r="EP21" s="11">
        <f t="shared" si="136"/>
      </c>
      <c r="EQ21" s="11">
        <f t="shared" si="137"/>
      </c>
      <c r="ER21" s="11">
        <f t="shared" si="138"/>
      </c>
      <c r="ES21" s="11">
        <f t="shared" si="139"/>
      </c>
      <c r="ET21" s="11">
        <f t="shared" si="18"/>
      </c>
      <c r="EU21" s="20">
        <f t="shared" si="19"/>
        <v>0</v>
      </c>
      <c r="EV21" s="11">
        <f t="shared" si="140"/>
      </c>
      <c r="EW21" s="20">
        <f t="shared" si="141"/>
      </c>
      <c r="EX21" s="20">
        <f t="shared" si="142"/>
      </c>
      <c r="EY21" s="27">
        <f t="shared" si="143"/>
      </c>
      <c r="FA21" s="11">
        <f t="shared" si="144"/>
        <v>0</v>
      </c>
      <c r="FB21" s="19">
        <f t="shared" si="145"/>
      </c>
      <c r="FC21" s="11">
        <f t="shared" si="146"/>
      </c>
      <c r="FD21" s="11">
        <f t="shared" si="147"/>
      </c>
      <c r="FE21" s="11">
        <f t="shared" si="148"/>
      </c>
      <c r="FF21" s="11">
        <f t="shared" si="149"/>
      </c>
      <c r="FG21" s="11">
        <f t="shared" si="150"/>
      </c>
      <c r="FH21" s="11">
        <f t="shared" si="151"/>
      </c>
      <c r="FI21" s="11">
        <f t="shared" si="20"/>
      </c>
      <c r="FJ21" s="20">
        <f t="shared" si="21"/>
        <v>0</v>
      </c>
      <c r="FK21" s="11">
        <f t="shared" si="152"/>
      </c>
      <c r="FL21" s="20">
        <f t="shared" si="153"/>
      </c>
      <c r="FM21" s="20">
        <f t="shared" si="154"/>
      </c>
      <c r="FN21" s="27">
        <f t="shared" si="155"/>
      </c>
      <c r="FP21" s="11">
        <f t="shared" si="156"/>
        <v>0</v>
      </c>
      <c r="FQ21" s="19">
        <f t="shared" si="157"/>
      </c>
      <c r="FR21" s="11">
        <f t="shared" si="158"/>
      </c>
      <c r="FS21" s="11">
        <f t="shared" si="159"/>
      </c>
      <c r="FT21" s="11">
        <f t="shared" si="160"/>
      </c>
      <c r="FU21" s="11">
        <f t="shared" si="161"/>
      </c>
      <c r="FV21" s="11">
        <f t="shared" si="162"/>
      </c>
      <c r="FW21" s="11">
        <f t="shared" si="163"/>
      </c>
      <c r="FX21" s="11">
        <f t="shared" si="22"/>
      </c>
      <c r="FY21" s="20">
        <f t="shared" si="23"/>
        <v>0</v>
      </c>
      <c r="FZ21" s="11">
        <f t="shared" si="164"/>
      </c>
      <c r="GA21" s="20">
        <f t="shared" si="165"/>
      </c>
      <c r="GB21" s="20">
        <f t="shared" si="166"/>
      </c>
      <c r="GC21" s="27">
        <f t="shared" si="167"/>
      </c>
    </row>
    <row r="22" spans="1:185" ht="12.75">
      <c r="A22" s="6">
        <v>38052</v>
      </c>
      <c r="B22" s="7" t="s">
        <v>38</v>
      </c>
      <c r="C22" s="7" t="s">
        <v>184</v>
      </c>
      <c r="D22" s="38" t="s">
        <v>254</v>
      </c>
      <c r="E22" s="38" t="s">
        <v>253</v>
      </c>
      <c r="G22" s="11">
        <f t="shared" si="24"/>
        <v>0</v>
      </c>
      <c r="H22" s="19">
        <f t="shared" si="25"/>
      </c>
      <c r="I22" s="11">
        <f t="shared" si="26"/>
      </c>
      <c r="J22" s="11">
        <f t="shared" si="27"/>
      </c>
      <c r="K22" s="11">
        <f t="shared" si="28"/>
      </c>
      <c r="L22" s="11">
        <f t="shared" si="29"/>
      </c>
      <c r="M22" s="11">
        <f t="shared" si="30"/>
      </c>
      <c r="N22" s="11">
        <f t="shared" si="31"/>
      </c>
      <c r="O22" s="11">
        <f t="shared" si="0"/>
      </c>
      <c r="P22" s="20">
        <f t="shared" si="1"/>
        <v>0</v>
      </c>
      <c r="Q22" s="11">
        <f t="shared" si="32"/>
      </c>
      <c r="R22" s="20">
        <f t="shared" si="33"/>
      </c>
      <c r="S22" s="20">
        <f t="shared" si="34"/>
      </c>
      <c r="T22" s="27">
        <f t="shared" si="35"/>
      </c>
      <c r="V22" s="11">
        <f t="shared" si="36"/>
        <v>1</v>
      </c>
      <c r="W22" s="19">
        <f t="shared" si="37"/>
        <v>23</v>
      </c>
      <c r="X22" s="11">
        <f t="shared" si="38"/>
        <v>20</v>
      </c>
      <c r="Y22" s="11">
        <f t="shared" si="39"/>
        <v>2</v>
      </c>
      <c r="Z22" s="11">
        <f t="shared" si="40"/>
        <v>1</v>
      </c>
      <c r="AA22" s="11">
        <f t="shared" si="41"/>
        <v>1</v>
      </c>
      <c r="AB22" s="11">
        <f t="shared" si="42"/>
      </c>
      <c r="AC22" s="11">
        <f t="shared" si="43"/>
      </c>
      <c r="AD22" s="11">
        <f t="shared" si="2"/>
        <v>0</v>
      </c>
      <c r="AE22" s="20">
        <f t="shared" si="3"/>
        <v>4</v>
      </c>
      <c r="AF22" s="11">
        <f t="shared" si="44"/>
      </c>
      <c r="AG22" s="20">
        <f t="shared" si="45"/>
      </c>
      <c r="AH22" s="20">
        <f t="shared" si="46"/>
        <v>1</v>
      </c>
      <c r="AI22" s="27">
        <f t="shared" si="47"/>
      </c>
      <c r="AK22" s="11">
        <f t="shared" si="48"/>
        <v>0</v>
      </c>
      <c r="AL22" s="19">
        <f t="shared" si="49"/>
      </c>
      <c r="AM22" s="11">
        <f t="shared" si="50"/>
      </c>
      <c r="AN22" s="11">
        <f t="shared" si="51"/>
      </c>
      <c r="AO22" s="11">
        <f t="shared" si="52"/>
      </c>
      <c r="AP22" s="11">
        <f t="shared" si="53"/>
      </c>
      <c r="AQ22" s="11">
        <f t="shared" si="54"/>
      </c>
      <c r="AR22" s="11">
        <f t="shared" si="55"/>
      </c>
      <c r="AS22" s="11">
        <f t="shared" si="4"/>
      </c>
      <c r="AT22" s="20">
        <f t="shared" si="5"/>
        <v>0</v>
      </c>
      <c r="AU22" s="11">
        <f t="shared" si="56"/>
      </c>
      <c r="AV22" s="20">
        <f t="shared" si="57"/>
      </c>
      <c r="AW22" s="20">
        <f t="shared" si="58"/>
      </c>
      <c r="AX22" s="27">
        <f t="shared" si="59"/>
      </c>
      <c r="AZ22" s="11">
        <f t="shared" si="60"/>
        <v>0</v>
      </c>
      <c r="BA22" s="19">
        <f t="shared" si="61"/>
      </c>
      <c r="BB22" s="11">
        <f t="shared" si="62"/>
      </c>
      <c r="BC22" s="11">
        <f t="shared" si="63"/>
      </c>
      <c r="BD22" s="11">
        <f t="shared" si="64"/>
      </c>
      <c r="BE22" s="11">
        <f t="shared" si="65"/>
      </c>
      <c r="BF22" s="11">
        <f t="shared" si="66"/>
      </c>
      <c r="BG22" s="11">
        <f t="shared" si="67"/>
      </c>
      <c r="BH22" s="11">
        <f t="shared" si="6"/>
      </c>
      <c r="BI22" s="20">
        <f t="shared" si="7"/>
        <v>0</v>
      </c>
      <c r="BJ22" s="11">
        <f t="shared" si="68"/>
      </c>
      <c r="BK22" s="20">
        <f t="shared" si="69"/>
      </c>
      <c r="BL22" s="20">
        <f t="shared" si="70"/>
      </c>
      <c r="BM22" s="27">
        <f t="shared" si="71"/>
      </c>
      <c r="BO22" s="11">
        <f t="shared" si="72"/>
        <v>0</v>
      </c>
      <c r="BP22" s="19">
        <f t="shared" si="73"/>
      </c>
      <c r="BQ22" s="11">
        <f t="shared" si="74"/>
      </c>
      <c r="BR22" s="11">
        <f t="shared" si="75"/>
      </c>
      <c r="BS22" s="11">
        <f t="shared" si="76"/>
      </c>
      <c r="BT22" s="11">
        <f t="shared" si="77"/>
      </c>
      <c r="BU22" s="11">
        <f t="shared" si="78"/>
      </c>
      <c r="BV22" s="11">
        <f t="shared" si="79"/>
      </c>
      <c r="BW22" s="11">
        <f t="shared" si="8"/>
      </c>
      <c r="BX22" s="20">
        <f t="shared" si="9"/>
        <v>0</v>
      </c>
      <c r="BY22" s="11">
        <f t="shared" si="80"/>
      </c>
      <c r="BZ22" s="20">
        <f t="shared" si="81"/>
      </c>
      <c r="CA22" s="20">
        <f t="shared" si="82"/>
      </c>
      <c r="CB22" s="27">
        <f t="shared" si="83"/>
      </c>
      <c r="CD22" s="11">
        <f t="shared" si="84"/>
        <v>0</v>
      </c>
      <c r="CE22" s="19">
        <f t="shared" si="85"/>
      </c>
      <c r="CF22" s="11">
        <f t="shared" si="86"/>
      </c>
      <c r="CG22" s="11">
        <f t="shared" si="87"/>
      </c>
      <c r="CH22" s="11">
        <f t="shared" si="88"/>
      </c>
      <c r="CI22" s="11">
        <f t="shared" si="89"/>
      </c>
      <c r="CJ22" s="11">
        <f t="shared" si="90"/>
      </c>
      <c r="CK22" s="11">
        <f t="shared" si="91"/>
      </c>
      <c r="CL22" s="11">
        <f t="shared" si="10"/>
      </c>
      <c r="CM22" s="20">
        <f t="shared" si="11"/>
        <v>0</v>
      </c>
      <c r="CN22" s="11">
        <f t="shared" si="92"/>
      </c>
      <c r="CO22" s="20">
        <f t="shared" si="93"/>
      </c>
      <c r="CP22" s="20">
        <f t="shared" si="94"/>
      </c>
      <c r="CQ22" s="27">
        <f t="shared" si="95"/>
      </c>
      <c r="CS22" s="11">
        <f t="shared" si="96"/>
        <v>0</v>
      </c>
      <c r="CT22" s="19">
        <f t="shared" si="97"/>
      </c>
      <c r="CU22" s="11">
        <f t="shared" si="98"/>
      </c>
      <c r="CV22" s="11">
        <f t="shared" si="99"/>
      </c>
      <c r="CW22" s="11">
        <f t="shared" si="100"/>
      </c>
      <c r="CX22" s="11">
        <f t="shared" si="101"/>
      </c>
      <c r="CY22" s="11">
        <f t="shared" si="102"/>
      </c>
      <c r="CZ22" s="11">
        <f t="shared" si="103"/>
      </c>
      <c r="DA22" s="11">
        <f t="shared" si="12"/>
      </c>
      <c r="DB22" s="20">
        <f t="shared" si="13"/>
        <v>0</v>
      </c>
      <c r="DC22" s="11">
        <f t="shared" si="104"/>
      </c>
      <c r="DD22" s="20">
        <f t="shared" si="105"/>
      </c>
      <c r="DE22" s="20">
        <f t="shared" si="106"/>
      </c>
      <c r="DF22" s="27">
        <f t="shared" si="107"/>
      </c>
      <c r="DH22" s="11">
        <f t="shared" si="108"/>
        <v>0</v>
      </c>
      <c r="DI22" s="19">
        <f t="shared" si="109"/>
      </c>
      <c r="DJ22" s="11">
        <f t="shared" si="110"/>
      </c>
      <c r="DK22" s="11">
        <f t="shared" si="111"/>
      </c>
      <c r="DL22" s="11">
        <f t="shared" si="112"/>
      </c>
      <c r="DM22" s="11">
        <f t="shared" si="113"/>
      </c>
      <c r="DN22" s="11">
        <f t="shared" si="114"/>
      </c>
      <c r="DO22" s="11">
        <f t="shared" si="115"/>
      </c>
      <c r="DP22" s="11">
        <f t="shared" si="14"/>
      </c>
      <c r="DQ22" s="20">
        <f t="shared" si="15"/>
        <v>0</v>
      </c>
      <c r="DR22" s="11">
        <f t="shared" si="116"/>
      </c>
      <c r="DS22" s="20">
        <f t="shared" si="117"/>
      </c>
      <c r="DT22" s="20">
        <f t="shared" si="118"/>
      </c>
      <c r="DU22" s="27">
        <f t="shared" si="119"/>
      </c>
      <c r="DW22" s="11">
        <f t="shared" si="120"/>
        <v>0</v>
      </c>
      <c r="DX22" s="19">
        <f t="shared" si="121"/>
      </c>
      <c r="DY22" s="11">
        <f t="shared" si="122"/>
      </c>
      <c r="DZ22" s="11">
        <f t="shared" si="123"/>
      </c>
      <c r="EA22" s="11">
        <f t="shared" si="124"/>
      </c>
      <c r="EB22" s="11">
        <f t="shared" si="125"/>
      </c>
      <c r="EC22" s="11">
        <f t="shared" si="126"/>
      </c>
      <c r="ED22" s="11">
        <f t="shared" si="127"/>
      </c>
      <c r="EE22" s="11">
        <f t="shared" si="16"/>
      </c>
      <c r="EF22" s="20">
        <f t="shared" si="17"/>
        <v>0</v>
      </c>
      <c r="EG22" s="11">
        <f t="shared" si="128"/>
      </c>
      <c r="EH22" s="20">
        <f t="shared" si="129"/>
      </c>
      <c r="EI22" s="20">
        <f t="shared" si="130"/>
      </c>
      <c r="EJ22" s="27">
        <f t="shared" si="131"/>
      </c>
      <c r="EL22" s="11">
        <f t="shared" si="132"/>
        <v>13</v>
      </c>
      <c r="EM22" s="19">
        <f t="shared" si="133"/>
        <v>20</v>
      </c>
      <c r="EN22" s="11">
        <f t="shared" si="134"/>
        <v>23</v>
      </c>
      <c r="EO22" s="11">
        <f t="shared" si="135"/>
        <v>1</v>
      </c>
      <c r="EP22" s="11">
        <f t="shared" si="136"/>
        <v>1</v>
      </c>
      <c r="EQ22" s="11">
        <f t="shared" si="137"/>
      </c>
      <c r="ER22" s="11">
        <f t="shared" si="138"/>
        <v>1</v>
      </c>
      <c r="ES22" s="11">
        <f t="shared" si="139"/>
      </c>
      <c r="ET22" s="11">
        <f t="shared" si="18"/>
        <v>1</v>
      </c>
      <c r="EU22" s="20">
        <f t="shared" si="19"/>
        <v>1</v>
      </c>
      <c r="EV22" s="11">
        <f t="shared" si="140"/>
      </c>
      <c r="EW22" s="20">
        <f t="shared" si="141"/>
      </c>
      <c r="EX22" s="20">
        <f t="shared" si="142"/>
      </c>
      <c r="EY22" s="27">
        <f t="shared" si="143"/>
      </c>
      <c r="FA22" s="11">
        <f t="shared" si="144"/>
        <v>0</v>
      </c>
      <c r="FB22" s="19">
        <f t="shared" si="145"/>
      </c>
      <c r="FC22" s="11">
        <f t="shared" si="146"/>
      </c>
      <c r="FD22" s="11">
        <f t="shared" si="147"/>
      </c>
      <c r="FE22" s="11">
        <f t="shared" si="148"/>
      </c>
      <c r="FF22" s="11">
        <f t="shared" si="149"/>
      </c>
      <c r="FG22" s="11">
        <f t="shared" si="150"/>
      </c>
      <c r="FH22" s="11">
        <f t="shared" si="151"/>
      </c>
      <c r="FI22" s="11">
        <f t="shared" si="20"/>
      </c>
      <c r="FJ22" s="20">
        <f t="shared" si="21"/>
        <v>0</v>
      </c>
      <c r="FK22" s="11">
        <f t="shared" si="152"/>
      </c>
      <c r="FL22" s="20">
        <f t="shared" si="153"/>
      </c>
      <c r="FM22" s="20">
        <f t="shared" si="154"/>
      </c>
      <c r="FN22" s="27">
        <f t="shared" si="155"/>
      </c>
      <c r="FP22" s="11">
        <f t="shared" si="156"/>
        <v>0</v>
      </c>
      <c r="FQ22" s="19">
        <f t="shared" si="157"/>
      </c>
      <c r="FR22" s="11">
        <f t="shared" si="158"/>
      </c>
      <c r="FS22" s="11">
        <f t="shared" si="159"/>
      </c>
      <c r="FT22" s="11">
        <f t="shared" si="160"/>
      </c>
      <c r="FU22" s="11">
        <f t="shared" si="161"/>
      </c>
      <c r="FV22" s="11">
        <f t="shared" si="162"/>
      </c>
      <c r="FW22" s="11">
        <f t="shared" si="163"/>
      </c>
      <c r="FX22" s="11">
        <f t="shared" si="22"/>
      </c>
      <c r="FY22" s="20">
        <f t="shared" si="23"/>
        <v>0</v>
      </c>
      <c r="FZ22" s="11">
        <f t="shared" si="164"/>
      </c>
      <c r="GA22" s="20">
        <f t="shared" si="165"/>
      </c>
      <c r="GB22" s="20">
        <f t="shared" si="166"/>
      </c>
      <c r="GC22" s="27">
        <f t="shared" si="167"/>
      </c>
    </row>
    <row r="23" spans="1:185" ht="12.75">
      <c r="A23" s="6">
        <v>38052</v>
      </c>
      <c r="B23" s="7" t="s">
        <v>43</v>
      </c>
      <c r="C23" s="7" t="s">
        <v>189</v>
      </c>
      <c r="D23" s="38" t="s">
        <v>252</v>
      </c>
      <c r="E23" s="38" t="s">
        <v>253</v>
      </c>
      <c r="G23" s="11">
        <f t="shared" si="24"/>
        <v>0</v>
      </c>
      <c r="H23" s="19">
        <f t="shared" si="25"/>
      </c>
      <c r="I23" s="11">
        <f t="shared" si="26"/>
      </c>
      <c r="J23" s="11">
        <f t="shared" si="27"/>
      </c>
      <c r="K23" s="11">
        <f t="shared" si="28"/>
      </c>
      <c r="L23" s="11">
        <f t="shared" si="29"/>
      </c>
      <c r="M23" s="11">
        <f t="shared" si="30"/>
      </c>
      <c r="N23" s="11">
        <f t="shared" si="31"/>
      </c>
      <c r="O23" s="11">
        <f t="shared" si="0"/>
      </c>
      <c r="P23" s="20">
        <f t="shared" si="1"/>
        <v>0</v>
      </c>
      <c r="Q23" s="11">
        <f t="shared" si="32"/>
      </c>
      <c r="R23" s="20">
        <f t="shared" si="33"/>
      </c>
      <c r="S23" s="20">
        <f t="shared" si="34"/>
      </c>
      <c r="T23" s="27">
        <f t="shared" si="35"/>
      </c>
      <c r="V23" s="11">
        <f t="shared" si="36"/>
        <v>0</v>
      </c>
      <c r="W23" s="19">
        <f t="shared" si="37"/>
      </c>
      <c r="X23" s="11">
        <f t="shared" si="38"/>
      </c>
      <c r="Y23" s="11">
        <f t="shared" si="39"/>
      </c>
      <c r="Z23" s="11">
        <f t="shared" si="40"/>
      </c>
      <c r="AA23" s="11">
        <f t="shared" si="41"/>
      </c>
      <c r="AB23" s="11">
        <f t="shared" si="42"/>
      </c>
      <c r="AC23" s="11">
        <f t="shared" si="43"/>
      </c>
      <c r="AD23" s="11">
        <f t="shared" si="2"/>
      </c>
      <c r="AE23" s="20">
        <f t="shared" si="3"/>
        <v>0</v>
      </c>
      <c r="AF23" s="11">
        <f t="shared" si="44"/>
      </c>
      <c r="AG23" s="20">
        <f t="shared" si="45"/>
      </c>
      <c r="AH23" s="20">
        <f t="shared" si="46"/>
      </c>
      <c r="AI23" s="27">
        <f t="shared" si="47"/>
      </c>
      <c r="AK23" s="11">
        <f t="shared" si="48"/>
        <v>0</v>
      </c>
      <c r="AL23" s="19">
        <f t="shared" si="49"/>
      </c>
      <c r="AM23" s="11">
        <f t="shared" si="50"/>
      </c>
      <c r="AN23" s="11">
        <f t="shared" si="51"/>
      </c>
      <c r="AO23" s="11">
        <f t="shared" si="52"/>
      </c>
      <c r="AP23" s="11">
        <f t="shared" si="53"/>
      </c>
      <c r="AQ23" s="11">
        <f t="shared" si="54"/>
      </c>
      <c r="AR23" s="11">
        <f t="shared" si="55"/>
      </c>
      <c r="AS23" s="11">
        <f t="shared" si="4"/>
      </c>
      <c r="AT23" s="20">
        <f t="shared" si="5"/>
        <v>0</v>
      </c>
      <c r="AU23" s="11">
        <f t="shared" si="56"/>
      </c>
      <c r="AV23" s="20">
        <f t="shared" si="57"/>
      </c>
      <c r="AW23" s="20">
        <f t="shared" si="58"/>
      </c>
      <c r="AX23" s="27">
        <f t="shared" si="59"/>
      </c>
      <c r="AZ23" s="11">
        <f t="shared" si="60"/>
        <v>0</v>
      </c>
      <c r="BA23" s="19">
        <f t="shared" si="61"/>
      </c>
      <c r="BB23" s="11">
        <f t="shared" si="62"/>
      </c>
      <c r="BC23" s="11">
        <f t="shared" si="63"/>
      </c>
      <c r="BD23" s="11">
        <f t="shared" si="64"/>
      </c>
      <c r="BE23" s="11">
        <f t="shared" si="65"/>
      </c>
      <c r="BF23" s="11">
        <f t="shared" si="66"/>
      </c>
      <c r="BG23" s="11">
        <f t="shared" si="67"/>
      </c>
      <c r="BH23" s="11">
        <f t="shared" si="6"/>
      </c>
      <c r="BI23" s="20">
        <f t="shared" si="7"/>
        <v>0</v>
      </c>
      <c r="BJ23" s="11">
        <f t="shared" si="68"/>
      </c>
      <c r="BK23" s="20">
        <f t="shared" si="69"/>
      </c>
      <c r="BL23" s="20">
        <f t="shared" si="70"/>
      </c>
      <c r="BM23" s="27">
        <f t="shared" si="71"/>
      </c>
      <c r="BO23" s="11">
        <f t="shared" si="72"/>
        <v>0</v>
      </c>
      <c r="BP23" s="19">
        <f t="shared" si="73"/>
      </c>
      <c r="BQ23" s="11">
        <f t="shared" si="74"/>
      </c>
      <c r="BR23" s="11">
        <f t="shared" si="75"/>
      </c>
      <c r="BS23" s="11">
        <f t="shared" si="76"/>
      </c>
      <c r="BT23" s="11">
        <f t="shared" si="77"/>
      </c>
      <c r="BU23" s="11">
        <f t="shared" si="78"/>
      </c>
      <c r="BV23" s="11">
        <f t="shared" si="79"/>
      </c>
      <c r="BW23" s="11">
        <f t="shared" si="8"/>
      </c>
      <c r="BX23" s="20">
        <f t="shared" si="9"/>
        <v>0</v>
      </c>
      <c r="BY23" s="11">
        <f t="shared" si="80"/>
      </c>
      <c r="BZ23" s="20">
        <f t="shared" si="81"/>
      </c>
      <c r="CA23" s="20">
        <f t="shared" si="82"/>
      </c>
      <c r="CB23" s="27">
        <f t="shared" si="83"/>
      </c>
      <c r="CD23" s="11">
        <f t="shared" si="84"/>
        <v>9</v>
      </c>
      <c r="CE23" s="19">
        <f t="shared" si="85"/>
        <v>20</v>
      </c>
      <c r="CF23" s="11">
        <f t="shared" si="86"/>
        <v>17</v>
      </c>
      <c r="CG23" s="11">
        <f t="shared" si="87"/>
        <v>1</v>
      </c>
      <c r="CH23" s="11">
        <f t="shared" si="88"/>
        <v>1</v>
      </c>
      <c r="CI23" s="11">
        <f t="shared" si="89"/>
        <v>1</v>
      </c>
      <c r="CJ23" s="11">
        <f t="shared" si="90"/>
      </c>
      <c r="CK23" s="11">
        <f t="shared" si="91"/>
      </c>
      <c r="CL23" s="11">
        <f t="shared" si="10"/>
        <v>0</v>
      </c>
      <c r="CM23" s="20">
        <f t="shared" si="11"/>
        <v>4</v>
      </c>
      <c r="CN23" s="11">
        <f t="shared" si="92"/>
      </c>
      <c r="CO23" s="20">
        <f t="shared" si="93"/>
      </c>
      <c r="CP23" s="20">
        <f t="shared" si="94"/>
      </c>
      <c r="CQ23" s="27">
        <f t="shared" si="95"/>
      </c>
      <c r="CS23" s="11">
        <f t="shared" si="96"/>
        <v>0</v>
      </c>
      <c r="CT23" s="19">
        <f t="shared" si="97"/>
      </c>
      <c r="CU23" s="11">
        <f t="shared" si="98"/>
      </c>
      <c r="CV23" s="11">
        <f t="shared" si="99"/>
      </c>
      <c r="CW23" s="11">
        <f t="shared" si="100"/>
      </c>
      <c r="CX23" s="11">
        <f t="shared" si="101"/>
      </c>
      <c r="CY23" s="11">
        <f t="shared" si="102"/>
      </c>
      <c r="CZ23" s="11">
        <f t="shared" si="103"/>
      </c>
      <c r="DA23" s="11">
        <f t="shared" si="12"/>
      </c>
      <c r="DB23" s="20">
        <f t="shared" si="13"/>
        <v>0</v>
      </c>
      <c r="DC23" s="11">
        <f t="shared" si="104"/>
      </c>
      <c r="DD23" s="20">
        <f t="shared" si="105"/>
      </c>
      <c r="DE23" s="20">
        <f t="shared" si="106"/>
      </c>
      <c r="DF23" s="27">
        <f t="shared" si="107"/>
      </c>
      <c r="DH23" s="11">
        <f t="shared" si="108"/>
        <v>0</v>
      </c>
      <c r="DI23" s="19">
        <f t="shared" si="109"/>
      </c>
      <c r="DJ23" s="11">
        <f t="shared" si="110"/>
      </c>
      <c r="DK23" s="11">
        <f t="shared" si="111"/>
      </c>
      <c r="DL23" s="11">
        <f t="shared" si="112"/>
      </c>
      <c r="DM23" s="11">
        <f t="shared" si="113"/>
      </c>
      <c r="DN23" s="11">
        <f t="shared" si="114"/>
      </c>
      <c r="DO23" s="11">
        <f t="shared" si="115"/>
      </c>
      <c r="DP23" s="11">
        <f t="shared" si="14"/>
      </c>
      <c r="DQ23" s="20">
        <f t="shared" si="15"/>
        <v>0</v>
      </c>
      <c r="DR23" s="11">
        <f t="shared" si="116"/>
      </c>
      <c r="DS23" s="20">
        <f t="shared" si="117"/>
      </c>
      <c r="DT23" s="20">
        <f t="shared" si="118"/>
      </c>
      <c r="DU23" s="27">
        <f t="shared" si="119"/>
      </c>
      <c r="DW23" s="11">
        <f t="shared" si="120"/>
        <v>1</v>
      </c>
      <c r="DX23" s="19">
        <f t="shared" si="121"/>
        <v>17</v>
      </c>
      <c r="DY23" s="11">
        <f t="shared" si="122"/>
        <v>20</v>
      </c>
      <c r="DZ23" s="11">
        <f t="shared" si="123"/>
        <v>2</v>
      </c>
      <c r="EA23" s="11">
        <f t="shared" si="124"/>
        <v>1</v>
      </c>
      <c r="EB23" s="11">
        <f t="shared" si="125"/>
      </c>
      <c r="EC23" s="11">
        <f t="shared" si="126"/>
        <v>1</v>
      </c>
      <c r="ED23" s="11">
        <f t="shared" si="127"/>
      </c>
      <c r="EE23" s="11">
        <f t="shared" si="16"/>
        <v>1</v>
      </c>
      <c r="EF23" s="20">
        <f t="shared" si="17"/>
        <v>1</v>
      </c>
      <c r="EG23" s="11">
        <f t="shared" si="128"/>
      </c>
      <c r="EH23" s="20">
        <f t="shared" si="129"/>
      </c>
      <c r="EI23" s="20">
        <f t="shared" si="130"/>
      </c>
      <c r="EJ23" s="27">
        <f t="shared" si="131"/>
        <v>1</v>
      </c>
      <c r="EL23" s="11">
        <f t="shared" si="132"/>
        <v>0</v>
      </c>
      <c r="EM23" s="19">
        <f t="shared" si="133"/>
      </c>
      <c r="EN23" s="11">
        <f t="shared" si="134"/>
      </c>
      <c r="EO23" s="11">
        <f t="shared" si="135"/>
      </c>
      <c r="EP23" s="11">
        <f t="shared" si="136"/>
      </c>
      <c r="EQ23" s="11">
        <f t="shared" si="137"/>
      </c>
      <c r="ER23" s="11">
        <f t="shared" si="138"/>
      </c>
      <c r="ES23" s="11">
        <f t="shared" si="139"/>
      </c>
      <c r="ET23" s="11">
        <f t="shared" si="18"/>
      </c>
      <c r="EU23" s="20">
        <f t="shared" si="19"/>
        <v>0</v>
      </c>
      <c r="EV23" s="11">
        <f t="shared" si="140"/>
      </c>
      <c r="EW23" s="20">
        <f t="shared" si="141"/>
      </c>
      <c r="EX23" s="20">
        <f t="shared" si="142"/>
      </c>
      <c r="EY23" s="27">
        <f t="shared" si="143"/>
      </c>
      <c r="FA23" s="11">
        <f t="shared" si="144"/>
        <v>0</v>
      </c>
      <c r="FB23" s="19">
        <f t="shared" si="145"/>
      </c>
      <c r="FC23" s="11">
        <f t="shared" si="146"/>
      </c>
      <c r="FD23" s="11">
        <f t="shared" si="147"/>
      </c>
      <c r="FE23" s="11">
        <f t="shared" si="148"/>
      </c>
      <c r="FF23" s="11">
        <f t="shared" si="149"/>
      </c>
      <c r="FG23" s="11">
        <f t="shared" si="150"/>
      </c>
      <c r="FH23" s="11">
        <f t="shared" si="151"/>
      </c>
      <c r="FI23" s="11">
        <f t="shared" si="20"/>
      </c>
      <c r="FJ23" s="20">
        <f t="shared" si="21"/>
        <v>0</v>
      </c>
      <c r="FK23" s="11">
        <f t="shared" si="152"/>
      </c>
      <c r="FL23" s="20">
        <f t="shared" si="153"/>
      </c>
      <c r="FM23" s="20">
        <f t="shared" si="154"/>
      </c>
      <c r="FN23" s="27">
        <f t="shared" si="155"/>
      </c>
      <c r="FP23" s="11">
        <f t="shared" si="156"/>
        <v>0</v>
      </c>
      <c r="FQ23" s="19">
        <f t="shared" si="157"/>
      </c>
      <c r="FR23" s="11">
        <f t="shared" si="158"/>
      </c>
      <c r="FS23" s="11">
        <f t="shared" si="159"/>
      </c>
      <c r="FT23" s="11">
        <f t="shared" si="160"/>
      </c>
      <c r="FU23" s="11">
        <f t="shared" si="161"/>
      </c>
      <c r="FV23" s="11">
        <f t="shared" si="162"/>
      </c>
      <c r="FW23" s="11">
        <f t="shared" si="163"/>
      </c>
      <c r="FX23" s="11">
        <f t="shared" si="22"/>
      </c>
      <c r="FY23" s="20">
        <f t="shared" si="23"/>
        <v>0</v>
      </c>
      <c r="FZ23" s="11">
        <f t="shared" si="164"/>
      </c>
      <c r="GA23" s="20">
        <f t="shared" si="165"/>
      </c>
      <c r="GB23" s="20">
        <f t="shared" si="166"/>
      </c>
      <c r="GC23" s="27">
        <f t="shared" si="167"/>
      </c>
    </row>
    <row r="24" spans="1:185" ht="12.75">
      <c r="A24" s="6">
        <v>38052</v>
      </c>
      <c r="B24" s="7" t="s">
        <v>195</v>
      </c>
      <c r="C24" s="7" t="s">
        <v>15</v>
      </c>
      <c r="D24" s="38" t="s">
        <v>250</v>
      </c>
      <c r="E24" s="38" t="s">
        <v>251</v>
      </c>
      <c r="G24" s="11">
        <f t="shared" si="24"/>
        <v>0</v>
      </c>
      <c r="H24" s="19">
        <f t="shared" si="25"/>
      </c>
      <c r="I24" s="11">
        <f t="shared" si="26"/>
      </c>
      <c r="J24" s="11">
        <f t="shared" si="27"/>
      </c>
      <c r="K24" s="11">
        <f t="shared" si="28"/>
      </c>
      <c r="L24" s="11">
        <f t="shared" si="29"/>
      </c>
      <c r="M24" s="11">
        <f t="shared" si="30"/>
      </c>
      <c r="N24" s="11">
        <f t="shared" si="31"/>
      </c>
      <c r="O24" s="11">
        <f t="shared" si="0"/>
      </c>
      <c r="P24" s="20">
        <f t="shared" si="1"/>
        <v>0</v>
      </c>
      <c r="Q24" s="11">
        <f t="shared" si="32"/>
      </c>
      <c r="R24" s="20">
        <f t="shared" si="33"/>
      </c>
      <c r="S24" s="20">
        <f t="shared" si="34"/>
      </c>
      <c r="T24" s="27">
        <f t="shared" si="35"/>
      </c>
      <c r="V24" s="11">
        <f t="shared" si="36"/>
        <v>0</v>
      </c>
      <c r="W24" s="19">
        <f t="shared" si="37"/>
      </c>
      <c r="X24" s="11">
        <f t="shared" si="38"/>
      </c>
      <c r="Y24" s="11">
        <f t="shared" si="39"/>
      </c>
      <c r="Z24" s="11">
        <f t="shared" si="40"/>
      </c>
      <c r="AA24" s="11">
        <f t="shared" si="41"/>
      </c>
      <c r="AB24" s="11">
        <f t="shared" si="42"/>
      </c>
      <c r="AC24" s="11">
        <f t="shared" si="43"/>
      </c>
      <c r="AD24" s="11">
        <f t="shared" si="2"/>
      </c>
      <c r="AE24" s="20">
        <f t="shared" si="3"/>
        <v>0</v>
      </c>
      <c r="AF24" s="11">
        <f t="shared" si="44"/>
      </c>
      <c r="AG24" s="20">
        <f t="shared" si="45"/>
      </c>
      <c r="AH24" s="20">
        <f t="shared" si="46"/>
      </c>
      <c r="AI24" s="27">
        <f t="shared" si="47"/>
      </c>
      <c r="AK24" s="11">
        <f t="shared" si="48"/>
        <v>0</v>
      </c>
      <c r="AL24" s="19">
        <f t="shared" si="49"/>
      </c>
      <c r="AM24" s="11">
        <f t="shared" si="50"/>
      </c>
      <c r="AN24" s="11">
        <f t="shared" si="51"/>
      </c>
      <c r="AO24" s="11">
        <f t="shared" si="52"/>
      </c>
      <c r="AP24" s="11">
        <f t="shared" si="53"/>
      </c>
      <c r="AQ24" s="11">
        <f t="shared" si="54"/>
      </c>
      <c r="AR24" s="11">
        <f t="shared" si="55"/>
      </c>
      <c r="AS24" s="11">
        <f t="shared" si="4"/>
      </c>
      <c r="AT24" s="20">
        <f t="shared" si="5"/>
        <v>0</v>
      </c>
      <c r="AU24" s="11">
        <f t="shared" si="56"/>
      </c>
      <c r="AV24" s="20">
        <f t="shared" si="57"/>
      </c>
      <c r="AW24" s="20">
        <f t="shared" si="58"/>
      </c>
      <c r="AX24" s="27">
        <f t="shared" si="59"/>
      </c>
      <c r="AZ24" s="11">
        <f t="shared" si="60"/>
        <v>0</v>
      </c>
      <c r="BA24" s="19">
        <f t="shared" si="61"/>
      </c>
      <c r="BB24" s="11">
        <f t="shared" si="62"/>
      </c>
      <c r="BC24" s="11">
        <f t="shared" si="63"/>
      </c>
      <c r="BD24" s="11">
        <f t="shared" si="64"/>
      </c>
      <c r="BE24" s="11">
        <f t="shared" si="65"/>
      </c>
      <c r="BF24" s="11">
        <f t="shared" si="66"/>
      </c>
      <c r="BG24" s="11">
        <f t="shared" si="67"/>
      </c>
      <c r="BH24" s="11">
        <f t="shared" si="6"/>
      </c>
      <c r="BI24" s="20">
        <f t="shared" si="7"/>
        <v>0</v>
      </c>
      <c r="BJ24" s="11">
        <f t="shared" si="68"/>
      </c>
      <c r="BK24" s="20">
        <f t="shared" si="69"/>
      </c>
      <c r="BL24" s="20">
        <f t="shared" si="70"/>
      </c>
      <c r="BM24" s="27">
        <f t="shared" si="71"/>
      </c>
      <c r="BO24" s="11">
        <f t="shared" si="72"/>
        <v>0</v>
      </c>
      <c r="BP24" s="19">
        <f t="shared" si="73"/>
      </c>
      <c r="BQ24" s="11">
        <f t="shared" si="74"/>
      </c>
      <c r="BR24" s="11">
        <f t="shared" si="75"/>
      </c>
      <c r="BS24" s="11">
        <f t="shared" si="76"/>
      </c>
      <c r="BT24" s="11">
        <f t="shared" si="77"/>
      </c>
      <c r="BU24" s="11">
        <f t="shared" si="78"/>
      </c>
      <c r="BV24" s="11">
        <f t="shared" si="79"/>
      </c>
      <c r="BW24" s="11">
        <f t="shared" si="8"/>
      </c>
      <c r="BX24" s="20">
        <f t="shared" si="9"/>
        <v>0</v>
      </c>
      <c r="BY24" s="11">
        <f t="shared" si="80"/>
      </c>
      <c r="BZ24" s="20">
        <f t="shared" si="81"/>
      </c>
      <c r="CA24" s="20">
        <f t="shared" si="82"/>
      </c>
      <c r="CB24" s="27">
        <f t="shared" si="83"/>
      </c>
      <c r="CD24" s="11">
        <f t="shared" si="84"/>
        <v>0</v>
      </c>
      <c r="CE24" s="19">
        <f t="shared" si="85"/>
      </c>
      <c r="CF24" s="11">
        <f t="shared" si="86"/>
      </c>
      <c r="CG24" s="11">
        <f t="shared" si="87"/>
      </c>
      <c r="CH24" s="11">
        <f t="shared" si="88"/>
      </c>
      <c r="CI24" s="11">
        <f t="shared" si="89"/>
      </c>
      <c r="CJ24" s="11">
        <f t="shared" si="90"/>
      </c>
      <c r="CK24" s="11">
        <f t="shared" si="91"/>
      </c>
      <c r="CL24" s="11">
        <f t="shared" si="10"/>
      </c>
      <c r="CM24" s="20">
        <f t="shared" si="11"/>
        <v>0</v>
      </c>
      <c r="CN24" s="11">
        <f t="shared" si="92"/>
      </c>
      <c r="CO24" s="20">
        <f t="shared" si="93"/>
      </c>
      <c r="CP24" s="20">
        <f t="shared" si="94"/>
      </c>
      <c r="CQ24" s="27">
        <f t="shared" si="95"/>
      </c>
      <c r="CS24" s="11">
        <f t="shared" si="96"/>
        <v>0</v>
      </c>
      <c r="CT24" s="19">
        <f t="shared" si="97"/>
      </c>
      <c r="CU24" s="11">
        <f t="shared" si="98"/>
      </c>
      <c r="CV24" s="11">
        <f t="shared" si="99"/>
      </c>
      <c r="CW24" s="11">
        <f t="shared" si="100"/>
      </c>
      <c r="CX24" s="11">
        <f t="shared" si="101"/>
      </c>
      <c r="CY24" s="11">
        <f t="shared" si="102"/>
      </c>
      <c r="CZ24" s="11">
        <f t="shared" si="103"/>
      </c>
      <c r="DA24" s="11">
        <f t="shared" si="12"/>
      </c>
      <c r="DB24" s="20">
        <f t="shared" si="13"/>
        <v>0</v>
      </c>
      <c r="DC24" s="11">
        <f t="shared" si="104"/>
      </c>
      <c r="DD24" s="20">
        <f t="shared" si="105"/>
      </c>
      <c r="DE24" s="20">
        <f t="shared" si="106"/>
      </c>
      <c r="DF24" s="27">
        <f t="shared" si="107"/>
      </c>
      <c r="DH24" s="11">
        <f t="shared" si="108"/>
        <v>13</v>
      </c>
      <c r="DI24" s="19">
        <f t="shared" si="109"/>
        <v>25</v>
      </c>
      <c r="DJ24" s="11">
        <f t="shared" si="110"/>
        <v>19</v>
      </c>
      <c r="DK24" s="11">
        <f t="shared" si="111"/>
        <v>3</v>
      </c>
      <c r="DL24" s="11">
        <f t="shared" si="112"/>
        <v>1</v>
      </c>
      <c r="DM24" s="11">
        <f t="shared" si="113"/>
        <v>1</v>
      </c>
      <c r="DN24" s="11">
        <f t="shared" si="114"/>
      </c>
      <c r="DO24" s="11">
        <f t="shared" si="115"/>
      </c>
      <c r="DP24" s="11">
        <f t="shared" si="14"/>
        <v>0</v>
      </c>
      <c r="DQ24" s="20">
        <f t="shared" si="15"/>
        <v>4</v>
      </c>
      <c r="DR24" s="11">
        <f t="shared" si="116"/>
      </c>
      <c r="DS24" s="20">
        <f t="shared" si="117"/>
      </c>
      <c r="DT24" s="20">
        <f t="shared" si="118"/>
      </c>
      <c r="DU24" s="27">
        <f t="shared" si="119"/>
      </c>
      <c r="DW24" s="11">
        <f t="shared" si="120"/>
        <v>0</v>
      </c>
      <c r="DX24" s="19">
        <f t="shared" si="121"/>
      </c>
      <c r="DY24" s="11">
        <f t="shared" si="122"/>
      </c>
      <c r="DZ24" s="11">
        <f t="shared" si="123"/>
      </c>
      <c r="EA24" s="11">
        <f t="shared" si="124"/>
      </c>
      <c r="EB24" s="11">
        <f t="shared" si="125"/>
      </c>
      <c r="EC24" s="11">
        <f t="shared" si="126"/>
      </c>
      <c r="ED24" s="11">
        <f t="shared" si="127"/>
      </c>
      <c r="EE24" s="11">
        <f t="shared" si="16"/>
      </c>
      <c r="EF24" s="20">
        <f t="shared" si="17"/>
        <v>0</v>
      </c>
      <c r="EG24" s="11">
        <f t="shared" si="128"/>
      </c>
      <c r="EH24" s="20">
        <f t="shared" si="129"/>
      </c>
      <c r="EI24" s="20">
        <f t="shared" si="130"/>
      </c>
      <c r="EJ24" s="27">
        <f t="shared" si="131"/>
      </c>
      <c r="EL24" s="11">
        <f t="shared" si="132"/>
        <v>0</v>
      </c>
      <c r="EM24" s="19">
        <f t="shared" si="133"/>
      </c>
      <c r="EN24" s="11">
        <f t="shared" si="134"/>
      </c>
      <c r="EO24" s="11">
        <f t="shared" si="135"/>
      </c>
      <c r="EP24" s="11">
        <f t="shared" si="136"/>
      </c>
      <c r="EQ24" s="11">
        <f t="shared" si="137"/>
      </c>
      <c r="ER24" s="11">
        <f t="shared" si="138"/>
      </c>
      <c r="ES24" s="11">
        <f t="shared" si="139"/>
      </c>
      <c r="ET24" s="11">
        <f t="shared" si="18"/>
      </c>
      <c r="EU24" s="20">
        <f t="shared" si="19"/>
        <v>0</v>
      </c>
      <c r="EV24" s="11">
        <f t="shared" si="140"/>
      </c>
      <c r="EW24" s="20">
        <f t="shared" si="141"/>
      </c>
      <c r="EX24" s="20">
        <f t="shared" si="142"/>
      </c>
      <c r="EY24" s="27">
        <f t="shared" si="143"/>
      </c>
      <c r="FA24" s="11">
        <f t="shared" si="144"/>
        <v>1</v>
      </c>
      <c r="FB24" s="19">
        <f t="shared" si="145"/>
        <v>19</v>
      </c>
      <c r="FC24" s="11">
        <f t="shared" si="146"/>
        <v>25</v>
      </c>
      <c r="FD24" s="11">
        <f t="shared" si="147"/>
        <v>1</v>
      </c>
      <c r="FE24" s="11">
        <f t="shared" si="148"/>
        <v>1</v>
      </c>
      <c r="FF24" s="11">
        <f t="shared" si="149"/>
      </c>
      <c r="FG24" s="11">
        <f t="shared" si="150"/>
        <v>1</v>
      </c>
      <c r="FH24" s="11">
        <f t="shared" si="151"/>
      </c>
      <c r="FI24" s="11">
        <f t="shared" si="20"/>
        <v>1</v>
      </c>
      <c r="FJ24" s="20">
        <f t="shared" si="21"/>
        <v>1</v>
      </c>
      <c r="FK24" s="11">
        <f t="shared" si="152"/>
      </c>
      <c r="FL24" s="20">
        <f t="shared" si="153"/>
      </c>
      <c r="FM24" s="20">
        <f t="shared" si="154"/>
      </c>
      <c r="FN24" s="27">
        <f t="shared" si="155"/>
        <v>1</v>
      </c>
      <c r="FP24" s="11">
        <f t="shared" si="156"/>
        <v>0</v>
      </c>
      <c r="FQ24" s="19">
        <f t="shared" si="157"/>
      </c>
      <c r="FR24" s="11">
        <f t="shared" si="158"/>
      </c>
      <c r="FS24" s="11">
        <f t="shared" si="159"/>
      </c>
      <c r="FT24" s="11">
        <f t="shared" si="160"/>
      </c>
      <c r="FU24" s="11">
        <f t="shared" si="161"/>
      </c>
      <c r="FV24" s="11">
        <f t="shared" si="162"/>
      </c>
      <c r="FW24" s="11">
        <f t="shared" si="163"/>
      </c>
      <c r="FX24" s="11">
        <f t="shared" si="22"/>
      </c>
      <c r="FY24" s="20">
        <f t="shared" si="23"/>
        <v>0</v>
      </c>
      <c r="FZ24" s="11">
        <f t="shared" si="164"/>
      </c>
      <c r="GA24" s="20">
        <f t="shared" si="165"/>
      </c>
      <c r="GB24" s="20">
        <f t="shared" si="166"/>
      </c>
      <c r="GC24" s="27">
        <f t="shared" si="167"/>
      </c>
    </row>
    <row r="25" spans="1:185" ht="12.75">
      <c r="A25" s="6">
        <v>38058</v>
      </c>
      <c r="B25" s="7" t="s">
        <v>196</v>
      </c>
      <c r="C25" s="7" t="s">
        <v>197</v>
      </c>
      <c r="D25" s="38" t="s">
        <v>270</v>
      </c>
      <c r="E25" s="38" t="s">
        <v>271</v>
      </c>
      <c r="G25" s="11">
        <f t="shared" si="24"/>
        <v>0</v>
      </c>
      <c r="H25" s="19">
        <f t="shared" si="25"/>
      </c>
      <c r="I25" s="11">
        <f t="shared" si="26"/>
      </c>
      <c r="J25" s="11">
        <f t="shared" si="27"/>
      </c>
      <c r="K25" s="11">
        <f t="shared" si="28"/>
      </c>
      <c r="L25" s="11">
        <f t="shared" si="29"/>
      </c>
      <c r="M25" s="11">
        <f t="shared" si="30"/>
      </c>
      <c r="N25" s="11">
        <f t="shared" si="31"/>
      </c>
      <c r="O25" s="11">
        <f t="shared" si="0"/>
      </c>
      <c r="P25" s="20">
        <f t="shared" si="1"/>
        <v>0</v>
      </c>
      <c r="Q25" s="11">
        <f t="shared" si="32"/>
      </c>
      <c r="R25" s="20">
        <f t="shared" si="33"/>
      </c>
      <c r="S25" s="20">
        <f t="shared" si="34"/>
      </c>
      <c r="T25" s="27">
        <f t="shared" si="35"/>
      </c>
      <c r="V25" s="11">
        <f t="shared" si="36"/>
        <v>0</v>
      </c>
      <c r="W25" s="19">
        <f t="shared" si="37"/>
      </c>
      <c r="X25" s="11">
        <f t="shared" si="38"/>
      </c>
      <c r="Y25" s="11">
        <f t="shared" si="39"/>
      </c>
      <c r="Z25" s="11">
        <f t="shared" si="40"/>
      </c>
      <c r="AA25" s="11">
        <f t="shared" si="41"/>
      </c>
      <c r="AB25" s="11">
        <f t="shared" si="42"/>
      </c>
      <c r="AC25" s="11">
        <f t="shared" si="43"/>
      </c>
      <c r="AD25" s="11">
        <f t="shared" si="2"/>
      </c>
      <c r="AE25" s="20">
        <f t="shared" si="3"/>
        <v>0</v>
      </c>
      <c r="AF25" s="11">
        <f t="shared" si="44"/>
      </c>
      <c r="AG25" s="20">
        <f t="shared" si="45"/>
      </c>
      <c r="AH25" s="20">
        <f t="shared" si="46"/>
      </c>
      <c r="AI25" s="27">
        <f t="shared" si="47"/>
      </c>
      <c r="AK25" s="11">
        <f t="shared" si="48"/>
        <v>0</v>
      </c>
      <c r="AL25" s="19">
        <f t="shared" si="49"/>
      </c>
      <c r="AM25" s="11">
        <f t="shared" si="50"/>
      </c>
      <c r="AN25" s="11">
        <f t="shared" si="51"/>
      </c>
      <c r="AO25" s="11">
        <f t="shared" si="52"/>
      </c>
      <c r="AP25" s="11">
        <f t="shared" si="53"/>
      </c>
      <c r="AQ25" s="11">
        <f t="shared" si="54"/>
      </c>
      <c r="AR25" s="11">
        <f t="shared" si="55"/>
      </c>
      <c r="AS25" s="11">
        <f t="shared" si="4"/>
      </c>
      <c r="AT25" s="20">
        <f t="shared" si="5"/>
        <v>0</v>
      </c>
      <c r="AU25" s="11">
        <f t="shared" si="56"/>
      </c>
      <c r="AV25" s="20">
        <f t="shared" si="57"/>
      </c>
      <c r="AW25" s="20">
        <f t="shared" si="58"/>
      </c>
      <c r="AX25" s="27">
        <f t="shared" si="59"/>
      </c>
      <c r="AZ25" s="11">
        <f t="shared" si="60"/>
        <v>0</v>
      </c>
      <c r="BA25" s="19">
        <f t="shared" si="61"/>
      </c>
      <c r="BB25" s="11">
        <f t="shared" si="62"/>
      </c>
      <c r="BC25" s="11">
        <f t="shared" si="63"/>
      </c>
      <c r="BD25" s="11">
        <f t="shared" si="64"/>
      </c>
      <c r="BE25" s="11">
        <f t="shared" si="65"/>
      </c>
      <c r="BF25" s="11">
        <f t="shared" si="66"/>
      </c>
      <c r="BG25" s="11">
        <f t="shared" si="67"/>
      </c>
      <c r="BH25" s="11">
        <f t="shared" si="6"/>
      </c>
      <c r="BI25" s="20">
        <f t="shared" si="7"/>
        <v>0</v>
      </c>
      <c r="BJ25" s="11">
        <f t="shared" si="68"/>
      </c>
      <c r="BK25" s="20">
        <f t="shared" si="69"/>
      </c>
      <c r="BL25" s="20">
        <f t="shared" si="70"/>
      </c>
      <c r="BM25" s="27">
        <f t="shared" si="71"/>
      </c>
      <c r="BO25" s="11">
        <f t="shared" si="72"/>
        <v>0</v>
      </c>
      <c r="BP25" s="19">
        <f t="shared" si="73"/>
      </c>
      <c r="BQ25" s="11">
        <f t="shared" si="74"/>
      </c>
      <c r="BR25" s="11">
        <f t="shared" si="75"/>
      </c>
      <c r="BS25" s="11">
        <f t="shared" si="76"/>
      </c>
      <c r="BT25" s="11">
        <f t="shared" si="77"/>
      </c>
      <c r="BU25" s="11">
        <f t="shared" si="78"/>
      </c>
      <c r="BV25" s="11">
        <f t="shared" si="79"/>
      </c>
      <c r="BW25" s="11">
        <f t="shared" si="8"/>
      </c>
      <c r="BX25" s="20">
        <f t="shared" si="9"/>
        <v>0</v>
      </c>
      <c r="BY25" s="11">
        <f t="shared" si="80"/>
      </c>
      <c r="BZ25" s="20">
        <f t="shared" si="81"/>
      </c>
      <c r="CA25" s="20">
        <f t="shared" si="82"/>
      </c>
      <c r="CB25" s="27">
        <f t="shared" si="83"/>
      </c>
      <c r="CD25" s="11">
        <f t="shared" si="84"/>
        <v>0</v>
      </c>
      <c r="CE25" s="19">
        <f t="shared" si="85"/>
      </c>
      <c r="CF25" s="11">
        <f t="shared" si="86"/>
      </c>
      <c r="CG25" s="11">
        <f t="shared" si="87"/>
      </c>
      <c r="CH25" s="11">
        <f t="shared" si="88"/>
      </c>
      <c r="CI25" s="11">
        <f t="shared" si="89"/>
      </c>
      <c r="CJ25" s="11">
        <f t="shared" si="90"/>
      </c>
      <c r="CK25" s="11">
        <f t="shared" si="91"/>
      </c>
      <c r="CL25" s="11">
        <f t="shared" si="10"/>
      </c>
      <c r="CM25" s="20">
        <f t="shared" si="11"/>
        <v>0</v>
      </c>
      <c r="CN25" s="11">
        <f t="shared" si="92"/>
      </c>
      <c r="CO25" s="20">
        <f t="shared" si="93"/>
      </c>
      <c r="CP25" s="20">
        <f t="shared" si="94"/>
      </c>
      <c r="CQ25" s="27">
        <f t="shared" si="95"/>
      </c>
      <c r="CS25" s="11">
        <f t="shared" si="96"/>
        <v>1</v>
      </c>
      <c r="CT25" s="19">
        <f t="shared" si="97"/>
        <v>35</v>
      </c>
      <c r="CU25" s="11">
        <f t="shared" si="98"/>
        <v>36</v>
      </c>
      <c r="CV25" s="11">
        <f t="shared" si="99"/>
        <v>4</v>
      </c>
      <c r="CW25" s="11">
        <f t="shared" si="100"/>
        <v>1</v>
      </c>
      <c r="CX25" s="11">
        <f t="shared" si="101"/>
      </c>
      <c r="CY25" s="11">
        <f t="shared" si="102"/>
        <v>1</v>
      </c>
      <c r="CZ25" s="11">
        <f t="shared" si="103"/>
      </c>
      <c r="DA25" s="11">
        <f t="shared" si="12"/>
        <v>2</v>
      </c>
      <c r="DB25" s="20">
        <f t="shared" si="13"/>
        <v>2</v>
      </c>
      <c r="DC25" s="11">
        <f t="shared" si="104"/>
      </c>
      <c r="DD25" s="20">
        <f t="shared" si="105"/>
      </c>
      <c r="DE25" s="20">
        <f t="shared" si="106"/>
      </c>
      <c r="DF25" s="27">
        <f t="shared" si="107"/>
        <v>1</v>
      </c>
      <c r="DH25" s="11">
        <f t="shared" si="108"/>
        <v>0</v>
      </c>
      <c r="DI25" s="19">
        <f t="shared" si="109"/>
      </c>
      <c r="DJ25" s="11">
        <f t="shared" si="110"/>
      </c>
      <c r="DK25" s="11">
        <f t="shared" si="111"/>
      </c>
      <c r="DL25" s="11">
        <f t="shared" si="112"/>
      </c>
      <c r="DM25" s="11">
        <f t="shared" si="113"/>
      </c>
      <c r="DN25" s="11">
        <f t="shared" si="114"/>
      </c>
      <c r="DO25" s="11">
        <f t="shared" si="115"/>
      </c>
      <c r="DP25" s="11">
        <f t="shared" si="14"/>
      </c>
      <c r="DQ25" s="20">
        <f t="shared" si="15"/>
        <v>0</v>
      </c>
      <c r="DR25" s="11">
        <f t="shared" si="116"/>
      </c>
      <c r="DS25" s="20">
        <f t="shared" si="117"/>
      </c>
      <c r="DT25" s="20">
        <f t="shared" si="118"/>
      </c>
      <c r="DU25" s="27">
        <f t="shared" si="119"/>
      </c>
      <c r="DW25" s="11">
        <f t="shared" si="120"/>
        <v>0</v>
      </c>
      <c r="DX25" s="19">
        <f t="shared" si="121"/>
      </c>
      <c r="DY25" s="11">
        <f t="shared" si="122"/>
      </c>
      <c r="DZ25" s="11">
        <f t="shared" si="123"/>
      </c>
      <c r="EA25" s="11">
        <f t="shared" si="124"/>
      </c>
      <c r="EB25" s="11">
        <f t="shared" si="125"/>
      </c>
      <c r="EC25" s="11">
        <f t="shared" si="126"/>
      </c>
      <c r="ED25" s="11">
        <f t="shared" si="127"/>
      </c>
      <c r="EE25" s="11">
        <f t="shared" si="16"/>
      </c>
      <c r="EF25" s="20">
        <f t="shared" si="17"/>
        <v>0</v>
      </c>
      <c r="EG25" s="11">
        <f t="shared" si="128"/>
      </c>
      <c r="EH25" s="20">
        <f t="shared" si="129"/>
      </c>
      <c r="EI25" s="20">
        <f t="shared" si="130"/>
      </c>
      <c r="EJ25" s="27">
        <f t="shared" si="131"/>
      </c>
      <c r="EL25" s="11">
        <f t="shared" si="132"/>
        <v>16</v>
      </c>
      <c r="EM25" s="19">
        <f t="shared" si="133"/>
        <v>36</v>
      </c>
      <c r="EN25" s="11">
        <f t="shared" si="134"/>
        <v>35</v>
      </c>
      <c r="EO25" s="11">
        <f t="shared" si="135"/>
        <v>5</v>
      </c>
      <c r="EP25" s="11">
        <f t="shared" si="136"/>
        <v>1</v>
      </c>
      <c r="EQ25" s="11">
        <f t="shared" si="137"/>
        <v>1</v>
      </c>
      <c r="ER25" s="11">
        <f t="shared" si="138"/>
      </c>
      <c r="ES25" s="11">
        <f t="shared" si="139"/>
      </c>
      <c r="ET25" s="11">
        <f t="shared" si="18"/>
        <v>1</v>
      </c>
      <c r="EU25" s="20">
        <f t="shared" si="19"/>
        <v>5</v>
      </c>
      <c r="EV25" s="11">
        <f t="shared" si="140"/>
      </c>
      <c r="EW25" s="20">
        <f t="shared" si="141"/>
      </c>
      <c r="EX25" s="20">
        <f t="shared" si="142"/>
      </c>
      <c r="EY25" s="27">
        <f t="shared" si="143"/>
      </c>
      <c r="FA25" s="11">
        <f t="shared" si="144"/>
        <v>0</v>
      </c>
      <c r="FB25" s="19">
        <f t="shared" si="145"/>
      </c>
      <c r="FC25" s="11">
        <f t="shared" si="146"/>
      </c>
      <c r="FD25" s="11">
        <f t="shared" si="147"/>
      </c>
      <c r="FE25" s="11">
        <f t="shared" si="148"/>
      </c>
      <c r="FF25" s="11">
        <f t="shared" si="149"/>
      </c>
      <c r="FG25" s="11">
        <f t="shared" si="150"/>
      </c>
      <c r="FH25" s="11">
        <f t="shared" si="151"/>
      </c>
      <c r="FI25" s="11">
        <f t="shared" si="20"/>
      </c>
      <c r="FJ25" s="20">
        <f t="shared" si="21"/>
        <v>0</v>
      </c>
      <c r="FK25" s="11">
        <f t="shared" si="152"/>
      </c>
      <c r="FL25" s="20">
        <f t="shared" si="153"/>
      </c>
      <c r="FM25" s="20">
        <f t="shared" si="154"/>
      </c>
      <c r="FN25" s="27">
        <f t="shared" si="155"/>
      </c>
      <c r="FP25" s="11">
        <f t="shared" si="156"/>
        <v>0</v>
      </c>
      <c r="FQ25" s="19">
        <f t="shared" si="157"/>
      </c>
      <c r="FR25" s="11">
        <f t="shared" si="158"/>
      </c>
      <c r="FS25" s="11">
        <f t="shared" si="159"/>
      </c>
      <c r="FT25" s="11">
        <f t="shared" si="160"/>
      </c>
      <c r="FU25" s="11">
        <f t="shared" si="161"/>
      </c>
      <c r="FV25" s="11">
        <f t="shared" si="162"/>
      </c>
      <c r="FW25" s="11">
        <f t="shared" si="163"/>
      </c>
      <c r="FX25" s="11">
        <f t="shared" si="22"/>
      </c>
      <c r="FY25" s="20">
        <f t="shared" si="23"/>
        <v>0</v>
      </c>
      <c r="FZ25" s="11">
        <f t="shared" si="164"/>
      </c>
      <c r="GA25" s="20">
        <f t="shared" si="165"/>
      </c>
      <c r="GB25" s="20">
        <f t="shared" si="166"/>
      </c>
      <c r="GC25" s="27">
        <f t="shared" si="167"/>
      </c>
    </row>
    <row r="26" spans="1:185" ht="12.75">
      <c r="A26" s="6">
        <v>38059</v>
      </c>
      <c r="B26" s="7" t="s">
        <v>198</v>
      </c>
      <c r="C26" s="7" t="s">
        <v>199</v>
      </c>
      <c r="D26" s="38" t="s">
        <v>272</v>
      </c>
      <c r="E26" s="38" t="s">
        <v>118</v>
      </c>
      <c r="G26" s="11">
        <f t="shared" si="24"/>
        <v>0</v>
      </c>
      <c r="H26" s="19">
        <f t="shared" si="25"/>
      </c>
      <c r="I26" s="11">
        <f t="shared" si="26"/>
      </c>
      <c r="J26" s="11">
        <f t="shared" si="27"/>
      </c>
      <c r="K26" s="11">
        <f t="shared" si="28"/>
      </c>
      <c r="L26" s="11">
        <f t="shared" si="29"/>
      </c>
      <c r="M26" s="11">
        <f t="shared" si="30"/>
      </c>
      <c r="N26" s="11">
        <f t="shared" si="31"/>
      </c>
      <c r="O26" s="11">
        <f t="shared" si="0"/>
      </c>
      <c r="P26" s="20">
        <f t="shared" si="1"/>
        <v>0</v>
      </c>
      <c r="Q26" s="11">
        <f t="shared" si="32"/>
      </c>
      <c r="R26" s="20">
        <f t="shared" si="33"/>
      </c>
      <c r="S26" s="20">
        <f t="shared" si="34"/>
      </c>
      <c r="T26" s="27">
        <f t="shared" si="35"/>
      </c>
      <c r="V26" s="11">
        <f t="shared" si="36"/>
        <v>0</v>
      </c>
      <c r="W26" s="19">
        <f t="shared" si="37"/>
      </c>
      <c r="X26" s="11">
        <f t="shared" si="38"/>
      </c>
      <c r="Y26" s="11">
        <f t="shared" si="39"/>
      </c>
      <c r="Z26" s="11">
        <f t="shared" si="40"/>
      </c>
      <c r="AA26" s="11">
        <f t="shared" si="41"/>
      </c>
      <c r="AB26" s="11">
        <f t="shared" si="42"/>
      </c>
      <c r="AC26" s="11">
        <f t="shared" si="43"/>
      </c>
      <c r="AD26" s="11">
        <f t="shared" si="2"/>
      </c>
      <c r="AE26" s="20">
        <f t="shared" si="3"/>
        <v>0</v>
      </c>
      <c r="AF26" s="11">
        <f t="shared" si="44"/>
      </c>
      <c r="AG26" s="20">
        <f t="shared" si="45"/>
      </c>
      <c r="AH26" s="20">
        <f t="shared" si="46"/>
      </c>
      <c r="AI26" s="27">
        <f t="shared" si="47"/>
      </c>
      <c r="AK26" s="11">
        <f t="shared" si="48"/>
        <v>0</v>
      </c>
      <c r="AL26" s="19">
        <f t="shared" si="49"/>
      </c>
      <c r="AM26" s="11">
        <f t="shared" si="50"/>
      </c>
      <c r="AN26" s="11">
        <f t="shared" si="51"/>
      </c>
      <c r="AO26" s="11">
        <f t="shared" si="52"/>
      </c>
      <c r="AP26" s="11">
        <f t="shared" si="53"/>
      </c>
      <c r="AQ26" s="11">
        <f t="shared" si="54"/>
      </c>
      <c r="AR26" s="11">
        <f t="shared" si="55"/>
      </c>
      <c r="AS26" s="11">
        <f t="shared" si="4"/>
      </c>
      <c r="AT26" s="20">
        <f t="shared" si="5"/>
        <v>0</v>
      </c>
      <c r="AU26" s="11">
        <f t="shared" si="56"/>
      </c>
      <c r="AV26" s="20">
        <f t="shared" si="57"/>
      </c>
      <c r="AW26" s="20">
        <f t="shared" si="58"/>
      </c>
      <c r="AX26" s="27">
        <f t="shared" si="59"/>
      </c>
      <c r="AZ26" s="11">
        <f t="shared" si="60"/>
        <v>15</v>
      </c>
      <c r="BA26" s="19">
        <f t="shared" si="61"/>
        <v>25</v>
      </c>
      <c r="BB26" s="11">
        <f t="shared" si="62"/>
        <v>42</v>
      </c>
      <c r="BC26" s="11">
        <f t="shared" si="63"/>
        <v>3</v>
      </c>
      <c r="BD26" s="11">
        <f t="shared" si="64"/>
        <v>1</v>
      </c>
      <c r="BE26" s="11">
        <f t="shared" si="65"/>
      </c>
      <c r="BF26" s="11">
        <f t="shared" si="66"/>
        <v>1</v>
      </c>
      <c r="BG26" s="11">
        <f t="shared" si="67"/>
      </c>
      <c r="BH26" s="11">
        <f t="shared" si="6"/>
        <v>0</v>
      </c>
      <c r="BI26" s="20">
        <f t="shared" si="7"/>
        <v>0</v>
      </c>
      <c r="BJ26" s="11">
        <f t="shared" si="68"/>
      </c>
      <c r="BK26" s="20">
        <f t="shared" si="69"/>
      </c>
      <c r="BL26" s="20">
        <f t="shared" si="70"/>
      </c>
      <c r="BM26" s="27">
        <f t="shared" si="71"/>
      </c>
      <c r="BO26" s="11">
        <f t="shared" si="72"/>
        <v>0</v>
      </c>
      <c r="BP26" s="19">
        <f t="shared" si="73"/>
      </c>
      <c r="BQ26" s="11">
        <f t="shared" si="74"/>
      </c>
      <c r="BR26" s="11">
        <f t="shared" si="75"/>
      </c>
      <c r="BS26" s="11">
        <f t="shared" si="76"/>
      </c>
      <c r="BT26" s="11">
        <f t="shared" si="77"/>
      </c>
      <c r="BU26" s="11">
        <f t="shared" si="78"/>
      </c>
      <c r="BV26" s="11">
        <f t="shared" si="79"/>
      </c>
      <c r="BW26" s="11">
        <f t="shared" si="8"/>
      </c>
      <c r="BX26" s="20">
        <f t="shared" si="9"/>
        <v>0</v>
      </c>
      <c r="BY26" s="11">
        <f t="shared" si="80"/>
      </c>
      <c r="BZ26" s="20">
        <f t="shared" si="81"/>
      </c>
      <c r="CA26" s="20">
        <f t="shared" si="82"/>
      </c>
      <c r="CB26" s="27">
        <f t="shared" si="83"/>
      </c>
      <c r="CD26" s="11">
        <f t="shared" si="84"/>
        <v>0</v>
      </c>
      <c r="CE26" s="19">
        <f t="shared" si="85"/>
      </c>
      <c r="CF26" s="11">
        <f t="shared" si="86"/>
      </c>
      <c r="CG26" s="11">
        <f t="shared" si="87"/>
      </c>
      <c r="CH26" s="11">
        <f t="shared" si="88"/>
      </c>
      <c r="CI26" s="11">
        <f t="shared" si="89"/>
      </c>
      <c r="CJ26" s="11">
        <f t="shared" si="90"/>
      </c>
      <c r="CK26" s="11">
        <f t="shared" si="91"/>
      </c>
      <c r="CL26" s="11">
        <f t="shared" si="10"/>
      </c>
      <c r="CM26" s="20">
        <f t="shared" si="11"/>
        <v>0</v>
      </c>
      <c r="CN26" s="11">
        <f t="shared" si="92"/>
      </c>
      <c r="CO26" s="20">
        <f t="shared" si="93"/>
      </c>
      <c r="CP26" s="20">
        <f t="shared" si="94"/>
      </c>
      <c r="CQ26" s="27">
        <f t="shared" si="95"/>
      </c>
      <c r="CS26" s="11">
        <f t="shared" si="96"/>
        <v>0</v>
      </c>
      <c r="CT26" s="19">
        <f t="shared" si="97"/>
      </c>
      <c r="CU26" s="11">
        <f t="shared" si="98"/>
      </c>
      <c r="CV26" s="11">
        <f t="shared" si="99"/>
      </c>
      <c r="CW26" s="11">
        <f t="shared" si="100"/>
      </c>
      <c r="CX26" s="11">
        <f t="shared" si="101"/>
      </c>
      <c r="CY26" s="11">
        <f t="shared" si="102"/>
      </c>
      <c r="CZ26" s="11">
        <f t="shared" si="103"/>
      </c>
      <c r="DA26" s="11">
        <f t="shared" si="12"/>
      </c>
      <c r="DB26" s="20">
        <f t="shared" si="13"/>
        <v>0</v>
      </c>
      <c r="DC26" s="11">
        <f t="shared" si="104"/>
      </c>
      <c r="DD26" s="20">
        <f t="shared" si="105"/>
      </c>
      <c r="DE26" s="20">
        <f t="shared" si="106"/>
      </c>
      <c r="DF26" s="27">
        <f t="shared" si="107"/>
      </c>
      <c r="DH26" s="11">
        <f t="shared" si="108"/>
        <v>1</v>
      </c>
      <c r="DI26" s="19">
        <f t="shared" si="109"/>
        <v>42</v>
      </c>
      <c r="DJ26" s="11">
        <f t="shared" si="110"/>
        <v>25</v>
      </c>
      <c r="DK26" s="11">
        <f t="shared" si="111"/>
        <v>5</v>
      </c>
      <c r="DL26" s="11">
        <f t="shared" si="112"/>
        <v>1</v>
      </c>
      <c r="DM26" s="11">
        <f t="shared" si="113"/>
        <v>1</v>
      </c>
      <c r="DN26" s="11">
        <f t="shared" si="114"/>
      </c>
      <c r="DO26" s="11">
        <f t="shared" si="115"/>
      </c>
      <c r="DP26" s="11">
        <f t="shared" si="14"/>
        <v>1</v>
      </c>
      <c r="DQ26" s="20">
        <f t="shared" si="15"/>
        <v>5</v>
      </c>
      <c r="DR26" s="11">
        <f t="shared" si="116"/>
      </c>
      <c r="DS26" s="20">
        <f t="shared" si="117"/>
      </c>
      <c r="DT26" s="20">
        <f t="shared" si="118"/>
        <v>1</v>
      </c>
      <c r="DU26" s="27">
        <f t="shared" si="119"/>
      </c>
      <c r="DW26" s="11">
        <f t="shared" si="120"/>
        <v>0</v>
      </c>
      <c r="DX26" s="19">
        <f t="shared" si="121"/>
      </c>
      <c r="DY26" s="11">
        <f t="shared" si="122"/>
      </c>
      <c r="DZ26" s="11">
        <f t="shared" si="123"/>
      </c>
      <c r="EA26" s="11">
        <f t="shared" si="124"/>
      </c>
      <c r="EB26" s="11">
        <f t="shared" si="125"/>
      </c>
      <c r="EC26" s="11">
        <f t="shared" si="126"/>
      </c>
      <c r="ED26" s="11">
        <f t="shared" si="127"/>
      </c>
      <c r="EE26" s="11">
        <f t="shared" si="16"/>
      </c>
      <c r="EF26" s="20">
        <f t="shared" si="17"/>
        <v>0</v>
      </c>
      <c r="EG26" s="11">
        <f t="shared" si="128"/>
      </c>
      <c r="EH26" s="20">
        <f t="shared" si="129"/>
      </c>
      <c r="EI26" s="20">
        <f t="shared" si="130"/>
      </c>
      <c r="EJ26" s="27">
        <f t="shared" si="131"/>
      </c>
      <c r="EL26" s="11">
        <f t="shared" si="132"/>
        <v>0</v>
      </c>
      <c r="EM26" s="19">
        <f t="shared" si="133"/>
      </c>
      <c r="EN26" s="11">
        <f t="shared" si="134"/>
      </c>
      <c r="EO26" s="11">
        <f t="shared" si="135"/>
      </c>
      <c r="EP26" s="11">
        <f t="shared" si="136"/>
      </c>
      <c r="EQ26" s="11">
        <f t="shared" si="137"/>
      </c>
      <c r="ER26" s="11">
        <f t="shared" si="138"/>
      </c>
      <c r="ES26" s="11">
        <f t="shared" si="139"/>
      </c>
      <c r="ET26" s="11">
        <f t="shared" si="18"/>
      </c>
      <c r="EU26" s="20">
        <f t="shared" si="19"/>
        <v>0</v>
      </c>
      <c r="EV26" s="11">
        <f t="shared" si="140"/>
      </c>
      <c r="EW26" s="20">
        <f t="shared" si="141"/>
      </c>
      <c r="EX26" s="20">
        <f t="shared" si="142"/>
      </c>
      <c r="EY26" s="27">
        <f t="shared" si="143"/>
      </c>
      <c r="FA26" s="11">
        <f t="shared" si="144"/>
        <v>0</v>
      </c>
      <c r="FB26" s="19">
        <f t="shared" si="145"/>
      </c>
      <c r="FC26" s="11">
        <f t="shared" si="146"/>
      </c>
      <c r="FD26" s="11">
        <f t="shared" si="147"/>
      </c>
      <c r="FE26" s="11">
        <f t="shared" si="148"/>
      </c>
      <c r="FF26" s="11">
        <f t="shared" si="149"/>
      </c>
      <c r="FG26" s="11">
        <f t="shared" si="150"/>
      </c>
      <c r="FH26" s="11">
        <f t="shared" si="151"/>
      </c>
      <c r="FI26" s="11">
        <f t="shared" si="20"/>
      </c>
      <c r="FJ26" s="20">
        <f t="shared" si="21"/>
        <v>0</v>
      </c>
      <c r="FK26" s="11">
        <f t="shared" si="152"/>
      </c>
      <c r="FL26" s="20">
        <f t="shared" si="153"/>
      </c>
      <c r="FM26" s="20">
        <f t="shared" si="154"/>
      </c>
      <c r="FN26" s="27">
        <f t="shared" si="155"/>
      </c>
      <c r="FP26" s="11">
        <f t="shared" si="156"/>
        <v>0</v>
      </c>
      <c r="FQ26" s="19">
        <f t="shared" si="157"/>
      </c>
      <c r="FR26" s="11">
        <f t="shared" si="158"/>
      </c>
      <c r="FS26" s="11">
        <f t="shared" si="159"/>
      </c>
      <c r="FT26" s="11">
        <f t="shared" si="160"/>
      </c>
      <c r="FU26" s="11">
        <f t="shared" si="161"/>
      </c>
      <c r="FV26" s="11">
        <f t="shared" si="162"/>
      </c>
      <c r="FW26" s="11">
        <f t="shared" si="163"/>
      </c>
      <c r="FX26" s="11">
        <f t="shared" si="22"/>
      </c>
      <c r="FY26" s="20">
        <f t="shared" si="23"/>
        <v>0</v>
      </c>
      <c r="FZ26" s="11">
        <f t="shared" si="164"/>
      </c>
      <c r="GA26" s="20">
        <f t="shared" si="165"/>
      </c>
      <c r="GB26" s="20">
        <f t="shared" si="166"/>
      </c>
      <c r="GC26" s="27">
        <f t="shared" si="167"/>
      </c>
    </row>
    <row r="27" spans="1:185" ht="12.75">
      <c r="A27" s="6">
        <v>38059</v>
      </c>
      <c r="B27" s="7" t="s">
        <v>200</v>
      </c>
      <c r="C27" s="7" t="s">
        <v>189</v>
      </c>
      <c r="D27" s="38" t="s">
        <v>273</v>
      </c>
      <c r="E27" s="38" t="s">
        <v>274</v>
      </c>
      <c r="G27" s="11">
        <f t="shared" si="24"/>
        <v>9</v>
      </c>
      <c r="H27" s="19">
        <f t="shared" si="25"/>
        <v>3</v>
      </c>
      <c r="I27" s="11">
        <f t="shared" si="26"/>
        <v>20</v>
      </c>
      <c r="J27" s="11">
        <f t="shared" si="27"/>
        <v>0</v>
      </c>
      <c r="K27" s="11">
        <f t="shared" si="28"/>
        <v>1</v>
      </c>
      <c r="L27" s="11">
        <f t="shared" si="29"/>
      </c>
      <c r="M27" s="11">
        <f t="shared" si="30"/>
        <v>1</v>
      </c>
      <c r="N27" s="11">
        <f t="shared" si="31"/>
      </c>
      <c r="O27" s="11">
        <f t="shared" si="0"/>
        <v>0</v>
      </c>
      <c r="P27" s="20">
        <f t="shared" si="1"/>
        <v>0</v>
      </c>
      <c r="Q27" s="11">
        <f t="shared" si="32"/>
      </c>
      <c r="R27" s="20">
        <f t="shared" si="33"/>
      </c>
      <c r="S27" s="20">
        <f t="shared" si="34"/>
      </c>
      <c r="T27" s="27">
        <f t="shared" si="35"/>
      </c>
      <c r="V27" s="11">
        <f t="shared" si="36"/>
        <v>0</v>
      </c>
      <c r="W27" s="19">
        <f t="shared" si="37"/>
      </c>
      <c r="X27" s="11">
        <f t="shared" si="38"/>
      </c>
      <c r="Y27" s="11">
        <f t="shared" si="39"/>
      </c>
      <c r="Z27" s="11">
        <f t="shared" si="40"/>
      </c>
      <c r="AA27" s="11">
        <f t="shared" si="41"/>
      </c>
      <c r="AB27" s="11">
        <f t="shared" si="42"/>
      </c>
      <c r="AC27" s="11">
        <f t="shared" si="43"/>
      </c>
      <c r="AD27" s="11">
        <f t="shared" si="2"/>
      </c>
      <c r="AE27" s="20">
        <f t="shared" si="3"/>
        <v>0</v>
      </c>
      <c r="AF27" s="11">
        <f t="shared" si="44"/>
      </c>
      <c r="AG27" s="20">
        <f t="shared" si="45"/>
      </c>
      <c r="AH27" s="20">
        <f t="shared" si="46"/>
      </c>
      <c r="AI27" s="27">
        <f t="shared" si="47"/>
      </c>
      <c r="AK27" s="11">
        <f t="shared" si="48"/>
        <v>0</v>
      </c>
      <c r="AL27" s="19">
        <f t="shared" si="49"/>
      </c>
      <c r="AM27" s="11">
        <f t="shared" si="50"/>
      </c>
      <c r="AN27" s="11">
        <f t="shared" si="51"/>
      </c>
      <c r="AO27" s="11">
        <f t="shared" si="52"/>
      </c>
      <c r="AP27" s="11">
        <f t="shared" si="53"/>
      </c>
      <c r="AQ27" s="11">
        <f t="shared" si="54"/>
      </c>
      <c r="AR27" s="11">
        <f t="shared" si="55"/>
      </c>
      <c r="AS27" s="11">
        <f t="shared" si="4"/>
      </c>
      <c r="AT27" s="20">
        <f t="shared" si="5"/>
        <v>0</v>
      </c>
      <c r="AU27" s="11">
        <f t="shared" si="56"/>
      </c>
      <c r="AV27" s="20">
        <f t="shared" si="57"/>
      </c>
      <c r="AW27" s="20">
        <f t="shared" si="58"/>
      </c>
      <c r="AX27" s="27">
        <f t="shared" si="59"/>
      </c>
      <c r="AZ27" s="11">
        <f t="shared" si="60"/>
        <v>0</v>
      </c>
      <c r="BA27" s="19">
        <f t="shared" si="61"/>
      </c>
      <c r="BB27" s="11">
        <f t="shared" si="62"/>
      </c>
      <c r="BC27" s="11">
        <f t="shared" si="63"/>
      </c>
      <c r="BD27" s="11">
        <f t="shared" si="64"/>
      </c>
      <c r="BE27" s="11">
        <f t="shared" si="65"/>
      </c>
      <c r="BF27" s="11">
        <f t="shared" si="66"/>
      </c>
      <c r="BG27" s="11">
        <f t="shared" si="67"/>
      </c>
      <c r="BH27" s="11">
        <f t="shared" si="6"/>
      </c>
      <c r="BI27" s="20">
        <f t="shared" si="7"/>
        <v>0</v>
      </c>
      <c r="BJ27" s="11">
        <f t="shared" si="68"/>
      </c>
      <c r="BK27" s="20">
        <f t="shared" si="69"/>
      </c>
      <c r="BL27" s="20">
        <f t="shared" si="70"/>
      </c>
      <c r="BM27" s="27">
        <f t="shared" si="71"/>
      </c>
      <c r="BO27" s="11">
        <f t="shared" si="72"/>
        <v>0</v>
      </c>
      <c r="BP27" s="19">
        <f t="shared" si="73"/>
      </c>
      <c r="BQ27" s="11">
        <f t="shared" si="74"/>
      </c>
      <c r="BR27" s="11">
        <f t="shared" si="75"/>
      </c>
      <c r="BS27" s="11">
        <f t="shared" si="76"/>
      </c>
      <c r="BT27" s="11">
        <f t="shared" si="77"/>
      </c>
      <c r="BU27" s="11">
        <f t="shared" si="78"/>
      </c>
      <c r="BV27" s="11">
        <f t="shared" si="79"/>
      </c>
      <c r="BW27" s="11">
        <f t="shared" si="8"/>
      </c>
      <c r="BX27" s="20">
        <f t="shared" si="9"/>
        <v>0</v>
      </c>
      <c r="BY27" s="11">
        <f t="shared" si="80"/>
      </c>
      <c r="BZ27" s="20">
        <f t="shared" si="81"/>
      </c>
      <c r="CA27" s="20">
        <f t="shared" si="82"/>
      </c>
      <c r="CB27" s="27">
        <f t="shared" si="83"/>
      </c>
      <c r="CD27" s="11">
        <f t="shared" si="84"/>
        <v>0</v>
      </c>
      <c r="CE27" s="19">
        <f t="shared" si="85"/>
      </c>
      <c r="CF27" s="11">
        <f t="shared" si="86"/>
      </c>
      <c r="CG27" s="11">
        <f t="shared" si="87"/>
      </c>
      <c r="CH27" s="11">
        <f t="shared" si="88"/>
      </c>
      <c r="CI27" s="11">
        <f t="shared" si="89"/>
      </c>
      <c r="CJ27" s="11">
        <f t="shared" si="90"/>
      </c>
      <c r="CK27" s="11">
        <f t="shared" si="91"/>
      </c>
      <c r="CL27" s="11">
        <f t="shared" si="10"/>
      </c>
      <c r="CM27" s="20">
        <f t="shared" si="11"/>
        <v>0</v>
      </c>
      <c r="CN27" s="11">
        <f t="shared" si="92"/>
      </c>
      <c r="CO27" s="20">
        <f t="shared" si="93"/>
      </c>
      <c r="CP27" s="20">
        <f t="shared" si="94"/>
      </c>
      <c r="CQ27" s="27">
        <f t="shared" si="95"/>
      </c>
      <c r="CS27" s="11">
        <f t="shared" si="96"/>
        <v>0</v>
      </c>
      <c r="CT27" s="19">
        <f t="shared" si="97"/>
      </c>
      <c r="CU27" s="11">
        <f t="shared" si="98"/>
      </c>
      <c r="CV27" s="11">
        <f t="shared" si="99"/>
      </c>
      <c r="CW27" s="11">
        <f t="shared" si="100"/>
      </c>
      <c r="CX27" s="11">
        <f t="shared" si="101"/>
      </c>
      <c r="CY27" s="11">
        <f t="shared" si="102"/>
      </c>
      <c r="CZ27" s="11">
        <f t="shared" si="103"/>
      </c>
      <c r="DA27" s="11">
        <f t="shared" si="12"/>
      </c>
      <c r="DB27" s="20">
        <f t="shared" si="13"/>
        <v>0</v>
      </c>
      <c r="DC27" s="11">
        <f t="shared" si="104"/>
      </c>
      <c r="DD27" s="20">
        <f t="shared" si="105"/>
      </c>
      <c r="DE27" s="20">
        <f t="shared" si="106"/>
      </c>
      <c r="DF27" s="27">
        <f t="shared" si="107"/>
      </c>
      <c r="DH27" s="11">
        <f t="shared" si="108"/>
        <v>0</v>
      </c>
      <c r="DI27" s="19">
        <f t="shared" si="109"/>
      </c>
      <c r="DJ27" s="11">
        <f t="shared" si="110"/>
      </c>
      <c r="DK27" s="11">
        <f t="shared" si="111"/>
      </c>
      <c r="DL27" s="11">
        <f t="shared" si="112"/>
      </c>
      <c r="DM27" s="11">
        <f t="shared" si="113"/>
      </c>
      <c r="DN27" s="11">
        <f t="shared" si="114"/>
      </c>
      <c r="DO27" s="11">
        <f t="shared" si="115"/>
      </c>
      <c r="DP27" s="11">
        <f t="shared" si="14"/>
      </c>
      <c r="DQ27" s="20">
        <f t="shared" si="15"/>
        <v>0</v>
      </c>
      <c r="DR27" s="11">
        <f t="shared" si="116"/>
      </c>
      <c r="DS27" s="20">
        <f t="shared" si="117"/>
      </c>
      <c r="DT27" s="20">
        <f t="shared" si="118"/>
      </c>
      <c r="DU27" s="27">
        <f t="shared" si="119"/>
      </c>
      <c r="DW27" s="11">
        <f t="shared" si="120"/>
        <v>1</v>
      </c>
      <c r="DX27" s="19">
        <f t="shared" si="121"/>
        <v>20</v>
      </c>
      <c r="DY27" s="11">
        <f t="shared" si="122"/>
        <v>3</v>
      </c>
      <c r="DZ27" s="11">
        <f t="shared" si="123"/>
        <v>3</v>
      </c>
      <c r="EA27" s="11">
        <f t="shared" si="124"/>
        <v>1</v>
      </c>
      <c r="EB27" s="11">
        <f t="shared" si="125"/>
        <v>1</v>
      </c>
      <c r="EC27" s="11">
        <f t="shared" si="126"/>
      </c>
      <c r="ED27" s="11">
        <f t="shared" si="127"/>
      </c>
      <c r="EE27" s="11">
        <f t="shared" si="16"/>
        <v>0</v>
      </c>
      <c r="EF27" s="20">
        <f t="shared" si="17"/>
        <v>4</v>
      </c>
      <c r="EG27" s="11">
        <f t="shared" si="128"/>
      </c>
      <c r="EH27" s="20">
        <f t="shared" si="129"/>
      </c>
      <c r="EI27" s="20">
        <f t="shared" si="130"/>
        <v>1</v>
      </c>
      <c r="EJ27" s="27">
        <f t="shared" si="131"/>
      </c>
      <c r="EL27" s="11">
        <f t="shared" si="132"/>
        <v>0</v>
      </c>
      <c r="EM27" s="19">
        <f t="shared" si="133"/>
      </c>
      <c r="EN27" s="11">
        <f t="shared" si="134"/>
      </c>
      <c r="EO27" s="11">
        <f t="shared" si="135"/>
      </c>
      <c r="EP27" s="11">
        <f t="shared" si="136"/>
      </c>
      <c r="EQ27" s="11">
        <f t="shared" si="137"/>
      </c>
      <c r="ER27" s="11">
        <f t="shared" si="138"/>
      </c>
      <c r="ES27" s="11">
        <f t="shared" si="139"/>
      </c>
      <c r="ET27" s="11">
        <f t="shared" si="18"/>
      </c>
      <c r="EU27" s="20">
        <f t="shared" si="19"/>
        <v>0</v>
      </c>
      <c r="EV27" s="11">
        <f t="shared" si="140"/>
      </c>
      <c r="EW27" s="20">
        <f t="shared" si="141"/>
      </c>
      <c r="EX27" s="20">
        <f t="shared" si="142"/>
      </c>
      <c r="EY27" s="27">
        <f t="shared" si="143"/>
      </c>
      <c r="FA27" s="11">
        <f t="shared" si="144"/>
        <v>0</v>
      </c>
      <c r="FB27" s="19">
        <f t="shared" si="145"/>
      </c>
      <c r="FC27" s="11">
        <f t="shared" si="146"/>
      </c>
      <c r="FD27" s="11">
        <f t="shared" si="147"/>
      </c>
      <c r="FE27" s="11">
        <f t="shared" si="148"/>
      </c>
      <c r="FF27" s="11">
        <f t="shared" si="149"/>
      </c>
      <c r="FG27" s="11">
        <f t="shared" si="150"/>
      </c>
      <c r="FH27" s="11">
        <f t="shared" si="151"/>
      </c>
      <c r="FI27" s="11">
        <f t="shared" si="20"/>
      </c>
      <c r="FJ27" s="20">
        <f t="shared" si="21"/>
        <v>0</v>
      </c>
      <c r="FK27" s="11">
        <f t="shared" si="152"/>
      </c>
      <c r="FL27" s="20">
        <f t="shared" si="153"/>
      </c>
      <c r="FM27" s="20">
        <f t="shared" si="154"/>
      </c>
      <c r="FN27" s="27">
        <f t="shared" si="155"/>
      </c>
      <c r="FP27" s="11">
        <f t="shared" si="156"/>
        <v>0</v>
      </c>
      <c r="FQ27" s="19">
        <f t="shared" si="157"/>
      </c>
      <c r="FR27" s="11">
        <f t="shared" si="158"/>
      </c>
      <c r="FS27" s="11">
        <f t="shared" si="159"/>
      </c>
      <c r="FT27" s="11">
        <f t="shared" si="160"/>
      </c>
      <c r="FU27" s="11">
        <f t="shared" si="161"/>
      </c>
      <c r="FV27" s="11">
        <f t="shared" si="162"/>
      </c>
      <c r="FW27" s="11">
        <f t="shared" si="163"/>
      </c>
      <c r="FX27" s="11">
        <f t="shared" si="22"/>
      </c>
      <c r="FY27" s="20">
        <f t="shared" si="23"/>
        <v>0</v>
      </c>
      <c r="FZ27" s="11">
        <f t="shared" si="164"/>
      </c>
      <c r="GA27" s="20">
        <f t="shared" si="165"/>
      </c>
      <c r="GB27" s="20">
        <f t="shared" si="166"/>
      </c>
      <c r="GC27" s="27">
        <f t="shared" si="167"/>
      </c>
    </row>
    <row r="28" spans="1:185" ht="12.75">
      <c r="A28" s="6">
        <v>38059</v>
      </c>
      <c r="B28" s="7" t="s">
        <v>201</v>
      </c>
      <c r="C28" s="7" t="s">
        <v>24</v>
      </c>
      <c r="D28" s="38" t="s">
        <v>275</v>
      </c>
      <c r="E28" s="38" t="s">
        <v>276</v>
      </c>
      <c r="G28" s="11">
        <f t="shared" si="24"/>
        <v>0</v>
      </c>
      <c r="H28" s="19">
        <f t="shared" si="25"/>
      </c>
      <c r="I28" s="11">
        <f t="shared" si="26"/>
      </c>
      <c r="J28" s="11">
        <f t="shared" si="27"/>
      </c>
      <c r="K28" s="11">
        <f t="shared" si="28"/>
      </c>
      <c r="L28" s="11">
        <f t="shared" si="29"/>
      </c>
      <c r="M28" s="11">
        <f t="shared" si="30"/>
      </c>
      <c r="N28" s="11">
        <f t="shared" si="31"/>
      </c>
      <c r="O28" s="11">
        <f t="shared" si="0"/>
      </c>
      <c r="P28" s="20">
        <f t="shared" si="1"/>
        <v>0</v>
      </c>
      <c r="Q28" s="11">
        <f t="shared" si="32"/>
      </c>
      <c r="R28" s="20">
        <f t="shared" si="33"/>
      </c>
      <c r="S28" s="20">
        <f t="shared" si="34"/>
      </c>
      <c r="T28" s="27">
        <f t="shared" si="35"/>
      </c>
      <c r="V28" s="11">
        <f t="shared" si="36"/>
        <v>10</v>
      </c>
      <c r="W28" s="19">
        <f t="shared" si="37"/>
        <v>21</v>
      </c>
      <c r="X28" s="11">
        <f t="shared" si="38"/>
        <v>32</v>
      </c>
      <c r="Y28" s="11">
        <f t="shared" si="39"/>
        <v>2</v>
      </c>
      <c r="Z28" s="11">
        <f t="shared" si="40"/>
        <v>1</v>
      </c>
      <c r="AA28" s="11">
        <f t="shared" si="41"/>
      </c>
      <c r="AB28" s="11">
        <f t="shared" si="42"/>
        <v>1</v>
      </c>
      <c r="AC28" s="11">
        <f t="shared" si="43"/>
      </c>
      <c r="AD28" s="11">
        <f t="shared" si="2"/>
        <v>0</v>
      </c>
      <c r="AE28" s="20">
        <f t="shared" si="3"/>
        <v>0</v>
      </c>
      <c r="AF28" s="11">
        <f t="shared" si="44"/>
      </c>
      <c r="AG28" s="20">
        <f t="shared" si="45"/>
      </c>
      <c r="AH28" s="20">
        <f t="shared" si="46"/>
      </c>
      <c r="AI28" s="27">
        <f t="shared" si="47"/>
      </c>
      <c r="AK28" s="11">
        <f t="shared" si="48"/>
        <v>1</v>
      </c>
      <c r="AL28" s="19">
        <f t="shared" si="49"/>
        <v>32</v>
      </c>
      <c r="AM28" s="11">
        <f t="shared" si="50"/>
        <v>21</v>
      </c>
      <c r="AN28" s="11">
        <f t="shared" si="51"/>
        <v>4</v>
      </c>
      <c r="AO28" s="11">
        <f t="shared" si="52"/>
        <v>1</v>
      </c>
      <c r="AP28" s="11">
        <f t="shared" si="53"/>
        <v>1</v>
      </c>
      <c r="AQ28" s="11">
        <f t="shared" si="54"/>
      </c>
      <c r="AR28" s="11">
        <f t="shared" si="55"/>
      </c>
      <c r="AS28" s="11">
        <f t="shared" si="4"/>
        <v>1</v>
      </c>
      <c r="AT28" s="20">
        <f t="shared" si="5"/>
        <v>5</v>
      </c>
      <c r="AU28" s="11">
        <f t="shared" si="56"/>
      </c>
      <c r="AV28" s="20">
        <f t="shared" si="57"/>
      </c>
      <c r="AW28" s="20">
        <f t="shared" si="58"/>
        <v>1</v>
      </c>
      <c r="AX28" s="27">
        <f t="shared" si="59"/>
      </c>
      <c r="AZ28" s="11">
        <f t="shared" si="60"/>
        <v>0</v>
      </c>
      <c r="BA28" s="19">
        <f t="shared" si="61"/>
      </c>
      <c r="BB28" s="11">
        <f t="shared" si="62"/>
      </c>
      <c r="BC28" s="11">
        <f t="shared" si="63"/>
      </c>
      <c r="BD28" s="11">
        <f t="shared" si="64"/>
      </c>
      <c r="BE28" s="11">
        <f t="shared" si="65"/>
      </c>
      <c r="BF28" s="11">
        <f t="shared" si="66"/>
      </c>
      <c r="BG28" s="11">
        <f t="shared" si="67"/>
      </c>
      <c r="BH28" s="11">
        <f t="shared" si="6"/>
      </c>
      <c r="BI28" s="20">
        <f t="shared" si="7"/>
        <v>0</v>
      </c>
      <c r="BJ28" s="11">
        <f t="shared" si="68"/>
      </c>
      <c r="BK28" s="20">
        <f t="shared" si="69"/>
      </c>
      <c r="BL28" s="20">
        <f t="shared" si="70"/>
      </c>
      <c r="BM28" s="27">
        <f t="shared" si="71"/>
      </c>
      <c r="BO28" s="11">
        <f t="shared" si="72"/>
        <v>0</v>
      </c>
      <c r="BP28" s="19">
        <f t="shared" si="73"/>
      </c>
      <c r="BQ28" s="11">
        <f t="shared" si="74"/>
      </c>
      <c r="BR28" s="11">
        <f t="shared" si="75"/>
      </c>
      <c r="BS28" s="11">
        <f t="shared" si="76"/>
      </c>
      <c r="BT28" s="11">
        <f t="shared" si="77"/>
      </c>
      <c r="BU28" s="11">
        <f t="shared" si="78"/>
      </c>
      <c r="BV28" s="11">
        <f t="shared" si="79"/>
      </c>
      <c r="BW28" s="11">
        <f t="shared" si="8"/>
      </c>
      <c r="BX28" s="20">
        <f t="shared" si="9"/>
        <v>0</v>
      </c>
      <c r="BY28" s="11">
        <f t="shared" si="80"/>
      </c>
      <c r="BZ28" s="20">
        <f t="shared" si="81"/>
      </c>
      <c r="CA28" s="20">
        <f t="shared" si="82"/>
      </c>
      <c r="CB28" s="27">
        <f t="shared" si="83"/>
      </c>
      <c r="CD28" s="11">
        <f t="shared" si="84"/>
        <v>0</v>
      </c>
      <c r="CE28" s="19">
        <f t="shared" si="85"/>
      </c>
      <c r="CF28" s="11">
        <f t="shared" si="86"/>
      </c>
      <c r="CG28" s="11">
        <f t="shared" si="87"/>
      </c>
      <c r="CH28" s="11">
        <f t="shared" si="88"/>
      </c>
      <c r="CI28" s="11">
        <f t="shared" si="89"/>
      </c>
      <c r="CJ28" s="11">
        <f t="shared" si="90"/>
      </c>
      <c r="CK28" s="11">
        <f t="shared" si="91"/>
      </c>
      <c r="CL28" s="11">
        <f t="shared" si="10"/>
      </c>
      <c r="CM28" s="20">
        <f t="shared" si="11"/>
        <v>0</v>
      </c>
      <c r="CN28" s="11">
        <f t="shared" si="92"/>
      </c>
      <c r="CO28" s="20">
        <f t="shared" si="93"/>
      </c>
      <c r="CP28" s="20">
        <f t="shared" si="94"/>
      </c>
      <c r="CQ28" s="27">
        <f t="shared" si="95"/>
      </c>
      <c r="CS28" s="11">
        <f t="shared" si="96"/>
        <v>0</v>
      </c>
      <c r="CT28" s="19">
        <f t="shared" si="97"/>
      </c>
      <c r="CU28" s="11">
        <f t="shared" si="98"/>
      </c>
      <c r="CV28" s="11">
        <f t="shared" si="99"/>
      </c>
      <c r="CW28" s="11">
        <f t="shared" si="100"/>
      </c>
      <c r="CX28" s="11">
        <f t="shared" si="101"/>
      </c>
      <c r="CY28" s="11">
        <f t="shared" si="102"/>
      </c>
      <c r="CZ28" s="11">
        <f t="shared" si="103"/>
      </c>
      <c r="DA28" s="11">
        <f t="shared" si="12"/>
      </c>
      <c r="DB28" s="20">
        <f t="shared" si="13"/>
        <v>0</v>
      </c>
      <c r="DC28" s="11">
        <f t="shared" si="104"/>
      </c>
      <c r="DD28" s="20">
        <f t="shared" si="105"/>
      </c>
      <c r="DE28" s="20">
        <f t="shared" si="106"/>
      </c>
      <c r="DF28" s="27">
        <f t="shared" si="107"/>
      </c>
      <c r="DH28" s="11">
        <f t="shared" si="108"/>
        <v>0</v>
      </c>
      <c r="DI28" s="19">
        <f t="shared" si="109"/>
      </c>
      <c r="DJ28" s="11">
        <f t="shared" si="110"/>
      </c>
      <c r="DK28" s="11">
        <f t="shared" si="111"/>
      </c>
      <c r="DL28" s="11">
        <f t="shared" si="112"/>
      </c>
      <c r="DM28" s="11">
        <f t="shared" si="113"/>
      </c>
      <c r="DN28" s="11">
        <f t="shared" si="114"/>
      </c>
      <c r="DO28" s="11">
        <f t="shared" si="115"/>
      </c>
      <c r="DP28" s="11">
        <f t="shared" si="14"/>
      </c>
      <c r="DQ28" s="20">
        <f t="shared" si="15"/>
        <v>0</v>
      </c>
      <c r="DR28" s="11">
        <f t="shared" si="116"/>
      </c>
      <c r="DS28" s="20">
        <f t="shared" si="117"/>
      </c>
      <c r="DT28" s="20">
        <f t="shared" si="118"/>
      </c>
      <c r="DU28" s="27">
        <f t="shared" si="119"/>
      </c>
      <c r="DW28" s="11">
        <f t="shared" si="120"/>
        <v>0</v>
      </c>
      <c r="DX28" s="19">
        <f t="shared" si="121"/>
      </c>
      <c r="DY28" s="11">
        <f t="shared" si="122"/>
      </c>
      <c r="DZ28" s="11">
        <f t="shared" si="123"/>
      </c>
      <c r="EA28" s="11">
        <f t="shared" si="124"/>
      </c>
      <c r="EB28" s="11">
        <f t="shared" si="125"/>
      </c>
      <c r="EC28" s="11">
        <f t="shared" si="126"/>
      </c>
      <c r="ED28" s="11">
        <f t="shared" si="127"/>
      </c>
      <c r="EE28" s="11">
        <f t="shared" si="16"/>
      </c>
      <c r="EF28" s="20">
        <f t="shared" si="17"/>
        <v>0</v>
      </c>
      <c r="EG28" s="11">
        <f t="shared" si="128"/>
      </c>
      <c r="EH28" s="20">
        <f t="shared" si="129"/>
      </c>
      <c r="EI28" s="20">
        <f t="shared" si="130"/>
      </c>
      <c r="EJ28" s="27">
        <f t="shared" si="131"/>
      </c>
      <c r="EL28" s="11">
        <f t="shared" si="132"/>
        <v>0</v>
      </c>
      <c r="EM28" s="19">
        <f t="shared" si="133"/>
      </c>
      <c r="EN28" s="11">
        <f t="shared" si="134"/>
      </c>
      <c r="EO28" s="11">
        <f t="shared" si="135"/>
      </c>
      <c r="EP28" s="11">
        <f t="shared" si="136"/>
      </c>
      <c r="EQ28" s="11">
        <f t="shared" si="137"/>
      </c>
      <c r="ER28" s="11">
        <f t="shared" si="138"/>
      </c>
      <c r="ES28" s="11">
        <f t="shared" si="139"/>
      </c>
      <c r="ET28" s="11">
        <f t="shared" si="18"/>
      </c>
      <c r="EU28" s="20">
        <f t="shared" si="19"/>
        <v>0</v>
      </c>
      <c r="EV28" s="11">
        <f t="shared" si="140"/>
      </c>
      <c r="EW28" s="20">
        <f t="shared" si="141"/>
      </c>
      <c r="EX28" s="20">
        <f t="shared" si="142"/>
      </c>
      <c r="EY28" s="27">
        <f t="shared" si="143"/>
      </c>
      <c r="FA28" s="11">
        <f t="shared" si="144"/>
        <v>0</v>
      </c>
      <c r="FB28" s="19">
        <f t="shared" si="145"/>
      </c>
      <c r="FC28" s="11">
        <f t="shared" si="146"/>
      </c>
      <c r="FD28" s="11">
        <f t="shared" si="147"/>
      </c>
      <c r="FE28" s="11">
        <f t="shared" si="148"/>
      </c>
      <c r="FF28" s="11">
        <f t="shared" si="149"/>
      </c>
      <c r="FG28" s="11">
        <f t="shared" si="150"/>
      </c>
      <c r="FH28" s="11">
        <f t="shared" si="151"/>
      </c>
      <c r="FI28" s="11">
        <f t="shared" si="20"/>
      </c>
      <c r="FJ28" s="20">
        <f t="shared" si="21"/>
        <v>0</v>
      </c>
      <c r="FK28" s="11">
        <f t="shared" si="152"/>
      </c>
      <c r="FL28" s="20">
        <f t="shared" si="153"/>
      </c>
      <c r="FM28" s="20">
        <f t="shared" si="154"/>
      </c>
      <c r="FN28" s="27">
        <f t="shared" si="155"/>
      </c>
      <c r="FP28" s="11">
        <f t="shared" si="156"/>
        <v>0</v>
      </c>
      <c r="FQ28" s="19">
        <f t="shared" si="157"/>
      </c>
      <c r="FR28" s="11">
        <f t="shared" si="158"/>
      </c>
      <c r="FS28" s="11">
        <f t="shared" si="159"/>
      </c>
      <c r="FT28" s="11">
        <f t="shared" si="160"/>
      </c>
      <c r="FU28" s="11">
        <f t="shared" si="161"/>
      </c>
      <c r="FV28" s="11">
        <f t="shared" si="162"/>
      </c>
      <c r="FW28" s="11">
        <f t="shared" si="163"/>
      </c>
      <c r="FX28" s="11">
        <f t="shared" si="22"/>
      </c>
      <c r="FY28" s="20">
        <f t="shared" si="23"/>
        <v>0</v>
      </c>
      <c r="FZ28" s="11">
        <f t="shared" si="164"/>
      </c>
      <c r="GA28" s="20">
        <f t="shared" si="165"/>
      </c>
      <c r="GB28" s="20">
        <f t="shared" si="166"/>
      </c>
      <c r="GC28" s="27">
        <f t="shared" si="167"/>
      </c>
    </row>
    <row r="29" spans="1:185" ht="12.75">
      <c r="A29" s="6">
        <v>38059</v>
      </c>
      <c r="B29" s="7" t="s">
        <v>202</v>
      </c>
      <c r="C29" s="7" t="s">
        <v>15</v>
      </c>
      <c r="D29" s="38" t="s">
        <v>277</v>
      </c>
      <c r="E29" s="38" t="s">
        <v>260</v>
      </c>
      <c r="G29" s="11">
        <f t="shared" si="24"/>
        <v>0</v>
      </c>
      <c r="H29" s="19">
        <f t="shared" si="25"/>
      </c>
      <c r="I29" s="11">
        <f t="shared" si="26"/>
      </c>
      <c r="J29" s="11">
        <f t="shared" si="27"/>
      </c>
      <c r="K29" s="11">
        <f t="shared" si="28"/>
      </c>
      <c r="L29" s="11">
        <f t="shared" si="29"/>
      </c>
      <c r="M29" s="11">
        <f t="shared" si="30"/>
      </c>
      <c r="N29" s="11">
        <f t="shared" si="31"/>
      </c>
      <c r="O29" s="11">
        <f t="shared" si="0"/>
      </c>
      <c r="P29" s="20">
        <f t="shared" si="1"/>
        <v>0</v>
      </c>
      <c r="Q29" s="11">
        <f t="shared" si="32"/>
      </c>
      <c r="R29" s="20">
        <f t="shared" si="33"/>
      </c>
      <c r="S29" s="20">
        <f t="shared" si="34"/>
      </c>
      <c r="T29" s="27">
        <f t="shared" si="35"/>
      </c>
      <c r="V29" s="11">
        <f t="shared" si="36"/>
        <v>0</v>
      </c>
      <c r="W29" s="19">
        <f t="shared" si="37"/>
      </c>
      <c r="X29" s="11">
        <f t="shared" si="38"/>
      </c>
      <c r="Y29" s="11">
        <f t="shared" si="39"/>
      </c>
      <c r="Z29" s="11">
        <f t="shared" si="40"/>
      </c>
      <c r="AA29" s="11">
        <f t="shared" si="41"/>
      </c>
      <c r="AB29" s="11">
        <f t="shared" si="42"/>
      </c>
      <c r="AC29" s="11">
        <f t="shared" si="43"/>
      </c>
      <c r="AD29" s="11">
        <f t="shared" si="2"/>
      </c>
      <c r="AE29" s="20">
        <f t="shared" si="3"/>
        <v>0</v>
      </c>
      <c r="AF29" s="11">
        <f t="shared" si="44"/>
      </c>
      <c r="AG29" s="20">
        <f t="shared" si="45"/>
      </c>
      <c r="AH29" s="20">
        <f t="shared" si="46"/>
      </c>
      <c r="AI29" s="27">
        <f t="shared" si="47"/>
      </c>
      <c r="AK29" s="11">
        <f t="shared" si="48"/>
        <v>0</v>
      </c>
      <c r="AL29" s="19">
        <f t="shared" si="49"/>
      </c>
      <c r="AM29" s="11">
        <f t="shared" si="50"/>
      </c>
      <c r="AN29" s="11">
        <f t="shared" si="51"/>
      </c>
      <c r="AO29" s="11">
        <f t="shared" si="52"/>
      </c>
      <c r="AP29" s="11">
        <f t="shared" si="53"/>
      </c>
      <c r="AQ29" s="11">
        <f t="shared" si="54"/>
      </c>
      <c r="AR29" s="11">
        <f t="shared" si="55"/>
      </c>
      <c r="AS29" s="11">
        <f t="shared" si="4"/>
      </c>
      <c r="AT29" s="20">
        <f t="shared" si="5"/>
        <v>0</v>
      </c>
      <c r="AU29" s="11">
        <f t="shared" si="56"/>
      </c>
      <c r="AV29" s="20">
        <f t="shared" si="57"/>
      </c>
      <c r="AW29" s="20">
        <f t="shared" si="58"/>
      </c>
      <c r="AX29" s="27">
        <f t="shared" si="59"/>
      </c>
      <c r="AZ29" s="11">
        <f t="shared" si="60"/>
        <v>0</v>
      </c>
      <c r="BA29" s="19">
        <f t="shared" si="61"/>
      </c>
      <c r="BB29" s="11">
        <f t="shared" si="62"/>
      </c>
      <c r="BC29" s="11">
        <f t="shared" si="63"/>
      </c>
      <c r="BD29" s="11">
        <f t="shared" si="64"/>
      </c>
      <c r="BE29" s="11">
        <f t="shared" si="65"/>
      </c>
      <c r="BF29" s="11">
        <f t="shared" si="66"/>
      </c>
      <c r="BG29" s="11">
        <f t="shared" si="67"/>
      </c>
      <c r="BH29" s="11">
        <f t="shared" si="6"/>
      </c>
      <c r="BI29" s="20">
        <f t="shared" si="7"/>
        <v>0</v>
      </c>
      <c r="BJ29" s="11">
        <f t="shared" si="68"/>
      </c>
      <c r="BK29" s="20">
        <f t="shared" si="69"/>
      </c>
      <c r="BL29" s="20">
        <f t="shared" si="70"/>
      </c>
      <c r="BM29" s="27">
        <f t="shared" si="71"/>
      </c>
      <c r="BO29" s="11">
        <f t="shared" si="72"/>
        <v>0</v>
      </c>
      <c r="BP29" s="19">
        <f t="shared" si="73"/>
      </c>
      <c r="BQ29" s="11">
        <f t="shared" si="74"/>
      </c>
      <c r="BR29" s="11">
        <f t="shared" si="75"/>
      </c>
      <c r="BS29" s="11">
        <f t="shared" si="76"/>
      </c>
      <c r="BT29" s="11">
        <f t="shared" si="77"/>
      </c>
      <c r="BU29" s="11">
        <f t="shared" si="78"/>
      </c>
      <c r="BV29" s="11">
        <f t="shared" si="79"/>
      </c>
      <c r="BW29" s="11">
        <f t="shared" si="8"/>
      </c>
      <c r="BX29" s="20">
        <f t="shared" si="9"/>
        <v>0</v>
      </c>
      <c r="BY29" s="11">
        <f t="shared" si="80"/>
      </c>
      <c r="BZ29" s="20">
        <f t="shared" si="81"/>
      </c>
      <c r="CA29" s="20">
        <f t="shared" si="82"/>
      </c>
      <c r="CB29" s="27">
        <f t="shared" si="83"/>
      </c>
      <c r="CD29" s="11">
        <f t="shared" si="84"/>
        <v>0</v>
      </c>
      <c r="CE29" s="19">
        <f t="shared" si="85"/>
      </c>
      <c r="CF29" s="11">
        <f t="shared" si="86"/>
      </c>
      <c r="CG29" s="11">
        <f t="shared" si="87"/>
      </c>
      <c r="CH29" s="11">
        <f t="shared" si="88"/>
      </c>
      <c r="CI29" s="11">
        <f t="shared" si="89"/>
      </c>
      <c r="CJ29" s="11">
        <f t="shared" si="90"/>
      </c>
      <c r="CK29" s="11">
        <f t="shared" si="91"/>
      </c>
      <c r="CL29" s="11">
        <f t="shared" si="10"/>
      </c>
      <c r="CM29" s="20">
        <f t="shared" si="11"/>
        <v>0</v>
      </c>
      <c r="CN29" s="11">
        <f t="shared" si="92"/>
      </c>
      <c r="CO29" s="20">
        <f t="shared" si="93"/>
      </c>
      <c r="CP29" s="20">
        <f t="shared" si="94"/>
      </c>
      <c r="CQ29" s="27">
        <f t="shared" si="95"/>
      </c>
      <c r="CS29" s="11">
        <f t="shared" si="96"/>
        <v>0</v>
      </c>
      <c r="CT29" s="19">
        <f t="shared" si="97"/>
      </c>
      <c r="CU29" s="11">
        <f t="shared" si="98"/>
      </c>
      <c r="CV29" s="11">
        <f t="shared" si="99"/>
      </c>
      <c r="CW29" s="11">
        <f t="shared" si="100"/>
      </c>
      <c r="CX29" s="11">
        <f t="shared" si="101"/>
      </c>
      <c r="CY29" s="11">
        <f t="shared" si="102"/>
      </c>
      <c r="CZ29" s="11">
        <f t="shared" si="103"/>
      </c>
      <c r="DA29" s="11">
        <f t="shared" si="12"/>
      </c>
      <c r="DB29" s="20">
        <f t="shared" si="13"/>
        <v>0</v>
      </c>
      <c r="DC29" s="11">
        <f t="shared" si="104"/>
      </c>
      <c r="DD29" s="20">
        <f t="shared" si="105"/>
      </c>
      <c r="DE29" s="20">
        <f t="shared" si="106"/>
      </c>
      <c r="DF29" s="27">
        <f t="shared" si="107"/>
      </c>
      <c r="DH29" s="11">
        <f t="shared" si="108"/>
        <v>0</v>
      </c>
      <c r="DI29" s="19">
        <f t="shared" si="109"/>
      </c>
      <c r="DJ29" s="11">
        <f t="shared" si="110"/>
      </c>
      <c r="DK29" s="11">
        <f t="shared" si="111"/>
      </c>
      <c r="DL29" s="11">
        <f t="shared" si="112"/>
      </c>
      <c r="DM29" s="11">
        <f t="shared" si="113"/>
      </c>
      <c r="DN29" s="11">
        <f t="shared" si="114"/>
      </c>
      <c r="DO29" s="11">
        <f t="shared" si="115"/>
      </c>
      <c r="DP29" s="11">
        <f t="shared" si="14"/>
      </c>
      <c r="DQ29" s="20">
        <f t="shared" si="15"/>
        <v>0</v>
      </c>
      <c r="DR29" s="11">
        <f t="shared" si="116"/>
      </c>
      <c r="DS29" s="20">
        <f t="shared" si="117"/>
      </c>
      <c r="DT29" s="20">
        <f t="shared" si="118"/>
      </c>
      <c r="DU29" s="27">
        <f t="shared" si="119"/>
      </c>
      <c r="DW29" s="11">
        <f t="shared" si="120"/>
        <v>0</v>
      </c>
      <c r="DX29" s="19">
        <f t="shared" si="121"/>
      </c>
      <c r="DY29" s="11">
        <f t="shared" si="122"/>
      </c>
      <c r="DZ29" s="11">
        <f t="shared" si="123"/>
      </c>
      <c r="EA29" s="11">
        <f t="shared" si="124"/>
      </c>
      <c r="EB29" s="11">
        <f t="shared" si="125"/>
      </c>
      <c r="EC29" s="11">
        <f t="shared" si="126"/>
      </c>
      <c r="ED29" s="11">
        <f t="shared" si="127"/>
      </c>
      <c r="EE29" s="11">
        <f t="shared" si="16"/>
      </c>
      <c r="EF29" s="20">
        <f t="shared" si="17"/>
        <v>0</v>
      </c>
      <c r="EG29" s="11">
        <f t="shared" si="128"/>
      </c>
      <c r="EH29" s="20">
        <f t="shared" si="129"/>
      </c>
      <c r="EI29" s="20">
        <f t="shared" si="130"/>
      </c>
      <c r="EJ29" s="27">
        <f t="shared" si="131"/>
      </c>
      <c r="EL29" s="11">
        <f t="shared" si="132"/>
        <v>0</v>
      </c>
      <c r="EM29" s="19">
        <f t="shared" si="133"/>
      </c>
      <c r="EN29" s="11">
        <f t="shared" si="134"/>
      </c>
      <c r="EO29" s="11">
        <f t="shared" si="135"/>
      </c>
      <c r="EP29" s="11">
        <f t="shared" si="136"/>
      </c>
      <c r="EQ29" s="11">
        <f t="shared" si="137"/>
      </c>
      <c r="ER29" s="11">
        <f t="shared" si="138"/>
      </c>
      <c r="ES29" s="11">
        <f t="shared" si="139"/>
      </c>
      <c r="ET29" s="11">
        <f t="shared" si="18"/>
      </c>
      <c r="EU29" s="20">
        <f t="shared" si="19"/>
        <v>0</v>
      </c>
      <c r="EV29" s="11">
        <f t="shared" si="140"/>
      </c>
      <c r="EW29" s="20">
        <f t="shared" si="141"/>
      </c>
      <c r="EX29" s="20">
        <f t="shared" si="142"/>
      </c>
      <c r="EY29" s="27">
        <f t="shared" si="143"/>
      </c>
      <c r="FA29" s="11">
        <f t="shared" si="144"/>
        <v>1</v>
      </c>
      <c r="FB29" s="19">
        <f t="shared" si="145"/>
        <v>27</v>
      </c>
      <c r="FC29" s="11">
        <f t="shared" si="146"/>
        <v>23</v>
      </c>
      <c r="FD29" s="11">
        <f t="shared" si="147"/>
        <v>4</v>
      </c>
      <c r="FE29" s="11">
        <f t="shared" si="148"/>
        <v>1</v>
      </c>
      <c r="FF29" s="11">
        <f t="shared" si="149"/>
        <v>1</v>
      </c>
      <c r="FG29" s="11">
        <f t="shared" si="150"/>
      </c>
      <c r="FH29" s="11">
        <f t="shared" si="151"/>
      </c>
      <c r="FI29" s="11">
        <f t="shared" si="20"/>
        <v>1</v>
      </c>
      <c r="FJ29" s="20">
        <f t="shared" si="21"/>
        <v>5</v>
      </c>
      <c r="FK29" s="11">
        <f t="shared" si="152"/>
      </c>
      <c r="FL29" s="20">
        <f t="shared" si="153"/>
      </c>
      <c r="FM29" s="20">
        <f t="shared" si="154"/>
        <v>1</v>
      </c>
      <c r="FN29" s="27">
        <f t="shared" si="155"/>
      </c>
      <c r="FP29" s="11">
        <f t="shared" si="156"/>
        <v>13</v>
      </c>
      <c r="FQ29" s="19">
        <f t="shared" si="157"/>
        <v>23</v>
      </c>
      <c r="FR29" s="11">
        <f t="shared" si="158"/>
        <v>27</v>
      </c>
      <c r="FS29" s="11">
        <f t="shared" si="159"/>
        <v>3</v>
      </c>
      <c r="FT29" s="11">
        <f t="shared" si="160"/>
        <v>1</v>
      </c>
      <c r="FU29" s="11">
        <f t="shared" si="161"/>
      </c>
      <c r="FV29" s="11">
        <f t="shared" si="162"/>
        <v>1</v>
      </c>
      <c r="FW29" s="11">
        <f t="shared" si="163"/>
      </c>
      <c r="FX29" s="11">
        <f t="shared" si="22"/>
        <v>1</v>
      </c>
      <c r="FY29" s="20">
        <f t="shared" si="23"/>
        <v>1</v>
      </c>
      <c r="FZ29" s="11">
        <f t="shared" si="164"/>
      </c>
      <c r="GA29" s="20">
        <f t="shared" si="165"/>
      </c>
      <c r="GB29" s="20">
        <f t="shared" si="166"/>
      </c>
      <c r="GC29" s="27">
        <f t="shared" si="167"/>
      </c>
    </row>
    <row r="30" spans="1:185" ht="12.75">
      <c r="A30" s="6">
        <v>38065</v>
      </c>
      <c r="B30" s="7" t="s">
        <v>203</v>
      </c>
      <c r="C30" s="7" t="s">
        <v>204</v>
      </c>
      <c r="D30" s="38" t="s">
        <v>283</v>
      </c>
      <c r="E30" s="38" t="s">
        <v>171</v>
      </c>
      <c r="G30" s="11">
        <f t="shared" si="24"/>
        <v>0</v>
      </c>
      <c r="H30" s="19">
        <f t="shared" si="25"/>
      </c>
      <c r="I30" s="11">
        <f t="shared" si="26"/>
      </c>
      <c r="J30" s="11">
        <f t="shared" si="27"/>
      </c>
      <c r="K30" s="11">
        <f t="shared" si="28"/>
      </c>
      <c r="L30" s="11">
        <f t="shared" si="29"/>
      </c>
      <c r="M30" s="11">
        <f t="shared" si="30"/>
      </c>
      <c r="N30" s="11">
        <f t="shared" si="31"/>
      </c>
      <c r="O30" s="11">
        <f t="shared" si="0"/>
      </c>
      <c r="P30" s="20">
        <f t="shared" si="1"/>
        <v>0</v>
      </c>
      <c r="Q30" s="11">
        <f t="shared" si="32"/>
      </c>
      <c r="R30" s="20">
        <f t="shared" si="33"/>
      </c>
      <c r="S30" s="20">
        <f t="shared" si="34"/>
      </c>
      <c r="T30" s="27">
        <f t="shared" si="35"/>
      </c>
      <c r="V30" s="11">
        <f t="shared" si="36"/>
        <v>0</v>
      </c>
      <c r="W30" s="19">
        <f t="shared" si="37"/>
      </c>
      <c r="X30" s="11">
        <f t="shared" si="38"/>
      </c>
      <c r="Y30" s="11">
        <f t="shared" si="39"/>
      </c>
      <c r="Z30" s="11">
        <f t="shared" si="40"/>
      </c>
      <c r="AA30" s="11">
        <f t="shared" si="41"/>
      </c>
      <c r="AB30" s="11">
        <f t="shared" si="42"/>
      </c>
      <c r="AC30" s="11">
        <f t="shared" si="43"/>
      </c>
      <c r="AD30" s="11">
        <f t="shared" si="2"/>
      </c>
      <c r="AE30" s="20">
        <f t="shared" si="3"/>
        <v>0</v>
      </c>
      <c r="AF30" s="11">
        <f t="shared" si="44"/>
      </c>
      <c r="AG30" s="20">
        <f t="shared" si="45"/>
      </c>
      <c r="AH30" s="20">
        <f t="shared" si="46"/>
      </c>
      <c r="AI30" s="27">
        <f t="shared" si="47"/>
      </c>
      <c r="AK30" s="11">
        <f t="shared" si="48"/>
        <v>0</v>
      </c>
      <c r="AL30" s="19">
        <f t="shared" si="49"/>
      </c>
      <c r="AM30" s="11">
        <f t="shared" si="50"/>
      </c>
      <c r="AN30" s="11">
        <f t="shared" si="51"/>
      </c>
      <c r="AO30" s="11">
        <f t="shared" si="52"/>
      </c>
      <c r="AP30" s="11">
        <f t="shared" si="53"/>
      </c>
      <c r="AQ30" s="11">
        <f t="shared" si="54"/>
      </c>
      <c r="AR30" s="11">
        <f t="shared" si="55"/>
      </c>
      <c r="AS30" s="11">
        <f t="shared" si="4"/>
      </c>
      <c r="AT30" s="20">
        <f t="shared" si="5"/>
        <v>0</v>
      </c>
      <c r="AU30" s="11">
        <f t="shared" si="56"/>
      </c>
      <c r="AV30" s="20">
        <f t="shared" si="57"/>
      </c>
      <c r="AW30" s="20">
        <f t="shared" si="58"/>
      </c>
      <c r="AX30" s="27">
        <f t="shared" si="59"/>
      </c>
      <c r="AZ30" s="11">
        <f t="shared" si="60"/>
        <v>0</v>
      </c>
      <c r="BA30" s="19">
        <f t="shared" si="61"/>
      </c>
      <c r="BB30" s="11">
        <f t="shared" si="62"/>
      </c>
      <c r="BC30" s="11">
        <f t="shared" si="63"/>
      </c>
      <c r="BD30" s="11">
        <f t="shared" si="64"/>
      </c>
      <c r="BE30" s="11">
        <f t="shared" si="65"/>
      </c>
      <c r="BF30" s="11">
        <f t="shared" si="66"/>
      </c>
      <c r="BG30" s="11">
        <f t="shared" si="67"/>
      </c>
      <c r="BH30" s="11">
        <f t="shared" si="6"/>
      </c>
      <c r="BI30" s="20">
        <f t="shared" si="7"/>
        <v>0</v>
      </c>
      <c r="BJ30" s="11">
        <f t="shared" si="68"/>
      </c>
      <c r="BK30" s="20">
        <f t="shared" si="69"/>
      </c>
      <c r="BL30" s="20">
        <f t="shared" si="70"/>
      </c>
      <c r="BM30" s="27">
        <f t="shared" si="71"/>
      </c>
      <c r="BO30" s="11">
        <f t="shared" si="72"/>
        <v>0</v>
      </c>
      <c r="BP30" s="19">
        <f t="shared" si="73"/>
      </c>
      <c r="BQ30" s="11">
        <f t="shared" si="74"/>
      </c>
      <c r="BR30" s="11">
        <f t="shared" si="75"/>
      </c>
      <c r="BS30" s="11">
        <f t="shared" si="76"/>
      </c>
      <c r="BT30" s="11">
        <f t="shared" si="77"/>
      </c>
      <c r="BU30" s="11">
        <f t="shared" si="78"/>
      </c>
      <c r="BV30" s="11">
        <f t="shared" si="79"/>
      </c>
      <c r="BW30" s="11">
        <f t="shared" si="8"/>
      </c>
      <c r="BX30" s="20">
        <f t="shared" si="9"/>
        <v>0</v>
      </c>
      <c r="BY30" s="11">
        <f t="shared" si="80"/>
      </c>
      <c r="BZ30" s="20">
        <f t="shared" si="81"/>
      </c>
      <c r="CA30" s="20">
        <f t="shared" si="82"/>
      </c>
      <c r="CB30" s="27">
        <f t="shared" si="83"/>
      </c>
      <c r="CD30" s="11">
        <f t="shared" si="84"/>
        <v>0</v>
      </c>
      <c r="CE30" s="19">
        <f t="shared" si="85"/>
      </c>
      <c r="CF30" s="11">
        <f t="shared" si="86"/>
      </c>
      <c r="CG30" s="11">
        <f t="shared" si="87"/>
      </c>
      <c r="CH30" s="11">
        <f t="shared" si="88"/>
      </c>
      <c r="CI30" s="11">
        <f t="shared" si="89"/>
      </c>
      <c r="CJ30" s="11">
        <f t="shared" si="90"/>
      </c>
      <c r="CK30" s="11">
        <f t="shared" si="91"/>
      </c>
      <c r="CL30" s="11">
        <f t="shared" si="10"/>
      </c>
      <c r="CM30" s="20">
        <f t="shared" si="11"/>
        <v>0</v>
      </c>
      <c r="CN30" s="11">
        <f t="shared" si="92"/>
      </c>
      <c r="CO30" s="20">
        <f t="shared" si="93"/>
      </c>
      <c r="CP30" s="20">
        <f t="shared" si="94"/>
      </c>
      <c r="CQ30" s="27">
        <f t="shared" si="95"/>
      </c>
      <c r="CS30" s="11">
        <f t="shared" si="96"/>
        <v>0</v>
      </c>
      <c r="CT30" s="19">
        <f t="shared" si="97"/>
      </c>
      <c r="CU30" s="11">
        <f t="shared" si="98"/>
      </c>
      <c r="CV30" s="11">
        <f t="shared" si="99"/>
      </c>
      <c r="CW30" s="11">
        <f t="shared" si="100"/>
      </c>
      <c r="CX30" s="11">
        <f t="shared" si="101"/>
      </c>
      <c r="CY30" s="11">
        <f t="shared" si="102"/>
      </c>
      <c r="CZ30" s="11">
        <f t="shared" si="103"/>
      </c>
      <c r="DA30" s="11">
        <f t="shared" si="12"/>
      </c>
      <c r="DB30" s="20">
        <f t="shared" si="13"/>
        <v>0</v>
      </c>
      <c r="DC30" s="11">
        <f t="shared" si="104"/>
      </c>
      <c r="DD30" s="20">
        <f t="shared" si="105"/>
      </c>
      <c r="DE30" s="20">
        <f t="shared" si="106"/>
      </c>
      <c r="DF30" s="27">
        <f t="shared" si="107"/>
      </c>
      <c r="DH30" s="11">
        <f t="shared" si="108"/>
        <v>1</v>
      </c>
      <c r="DI30" s="19">
        <f t="shared" si="109"/>
        <v>20</v>
      </c>
      <c r="DJ30" s="11">
        <f t="shared" si="110"/>
        <v>21</v>
      </c>
      <c r="DK30" s="11">
        <f t="shared" si="111"/>
        <v>2</v>
      </c>
      <c r="DL30" s="11">
        <f t="shared" si="112"/>
        <v>1</v>
      </c>
      <c r="DM30" s="11">
        <f t="shared" si="113"/>
      </c>
      <c r="DN30" s="11">
        <f t="shared" si="114"/>
        <v>1</v>
      </c>
      <c r="DO30" s="11">
        <f t="shared" si="115"/>
      </c>
      <c r="DP30" s="11">
        <f t="shared" si="14"/>
        <v>1</v>
      </c>
      <c r="DQ30" s="20">
        <f t="shared" si="15"/>
        <v>1</v>
      </c>
      <c r="DR30" s="11">
        <f t="shared" si="116"/>
      </c>
      <c r="DS30" s="20">
        <f t="shared" si="117"/>
      </c>
      <c r="DT30" s="20">
        <f t="shared" si="118"/>
      </c>
      <c r="DU30" s="27">
        <f t="shared" si="119"/>
        <v>1</v>
      </c>
      <c r="DW30" s="11">
        <f t="shared" si="120"/>
        <v>0</v>
      </c>
      <c r="DX30" s="19">
        <f t="shared" si="121"/>
      </c>
      <c r="DY30" s="11">
        <f t="shared" si="122"/>
      </c>
      <c r="DZ30" s="11">
        <f t="shared" si="123"/>
      </c>
      <c r="EA30" s="11">
        <f t="shared" si="124"/>
      </c>
      <c r="EB30" s="11">
        <f t="shared" si="125"/>
      </c>
      <c r="EC30" s="11">
        <f t="shared" si="126"/>
      </c>
      <c r="ED30" s="11">
        <f t="shared" si="127"/>
      </c>
      <c r="EE30" s="11">
        <f t="shared" si="16"/>
      </c>
      <c r="EF30" s="20">
        <f t="shared" si="17"/>
        <v>0</v>
      </c>
      <c r="EG30" s="11">
        <f t="shared" si="128"/>
      </c>
      <c r="EH30" s="20">
        <f t="shared" si="129"/>
      </c>
      <c r="EI30" s="20">
        <f t="shared" si="130"/>
      </c>
      <c r="EJ30" s="27">
        <f t="shared" si="131"/>
      </c>
      <c r="EL30" s="11">
        <f t="shared" si="132"/>
        <v>15</v>
      </c>
      <c r="EM30" s="19">
        <f t="shared" si="133"/>
        <v>21</v>
      </c>
      <c r="EN30" s="11">
        <f t="shared" si="134"/>
        <v>20</v>
      </c>
      <c r="EO30" s="11">
        <f t="shared" si="135"/>
        <v>2</v>
      </c>
      <c r="EP30" s="11">
        <f t="shared" si="136"/>
        <v>1</v>
      </c>
      <c r="EQ30" s="11">
        <f t="shared" si="137"/>
        <v>1</v>
      </c>
      <c r="ER30" s="11">
        <f t="shared" si="138"/>
      </c>
      <c r="ES30" s="11">
        <f t="shared" si="139"/>
      </c>
      <c r="ET30" s="11">
        <f t="shared" si="18"/>
        <v>0</v>
      </c>
      <c r="EU30" s="20">
        <f t="shared" si="19"/>
        <v>4</v>
      </c>
      <c r="EV30" s="11">
        <f t="shared" si="140"/>
      </c>
      <c r="EW30" s="20">
        <f t="shared" si="141"/>
      </c>
      <c r="EX30" s="20">
        <f t="shared" si="142"/>
      </c>
      <c r="EY30" s="27">
        <f t="shared" si="143"/>
      </c>
      <c r="FA30" s="11">
        <f t="shared" si="144"/>
        <v>0</v>
      </c>
      <c r="FB30" s="19">
        <f t="shared" si="145"/>
      </c>
      <c r="FC30" s="11">
        <f t="shared" si="146"/>
      </c>
      <c r="FD30" s="11">
        <f t="shared" si="147"/>
      </c>
      <c r="FE30" s="11">
        <f t="shared" si="148"/>
      </c>
      <c r="FF30" s="11">
        <f t="shared" si="149"/>
      </c>
      <c r="FG30" s="11">
        <f t="shared" si="150"/>
      </c>
      <c r="FH30" s="11">
        <f t="shared" si="151"/>
      </c>
      <c r="FI30" s="11">
        <f t="shared" si="20"/>
      </c>
      <c r="FJ30" s="20">
        <f t="shared" si="21"/>
        <v>0</v>
      </c>
      <c r="FK30" s="11">
        <f t="shared" si="152"/>
      </c>
      <c r="FL30" s="20">
        <f t="shared" si="153"/>
      </c>
      <c r="FM30" s="20">
        <f t="shared" si="154"/>
      </c>
      <c r="FN30" s="27">
        <f t="shared" si="155"/>
      </c>
      <c r="FP30" s="11">
        <f t="shared" si="156"/>
        <v>0</v>
      </c>
      <c r="FQ30" s="19">
        <f t="shared" si="157"/>
      </c>
      <c r="FR30" s="11">
        <f t="shared" si="158"/>
      </c>
      <c r="FS30" s="11">
        <f t="shared" si="159"/>
      </c>
      <c r="FT30" s="11">
        <f t="shared" si="160"/>
      </c>
      <c r="FU30" s="11">
        <f t="shared" si="161"/>
      </c>
      <c r="FV30" s="11">
        <f t="shared" si="162"/>
      </c>
      <c r="FW30" s="11">
        <f t="shared" si="163"/>
      </c>
      <c r="FX30" s="11">
        <f t="shared" si="22"/>
      </c>
      <c r="FY30" s="20">
        <f t="shared" si="23"/>
        <v>0</v>
      </c>
      <c r="FZ30" s="11">
        <f t="shared" si="164"/>
      </c>
      <c r="GA30" s="20">
        <f t="shared" si="165"/>
      </c>
      <c r="GB30" s="20">
        <f t="shared" si="166"/>
      </c>
      <c r="GC30" s="27">
        <f t="shared" si="167"/>
      </c>
    </row>
    <row r="31" spans="1:185" ht="12.75">
      <c r="A31" s="6">
        <v>38065</v>
      </c>
      <c r="B31" s="7" t="s">
        <v>205</v>
      </c>
      <c r="C31" s="7" t="s">
        <v>24</v>
      </c>
      <c r="D31" s="38" t="s">
        <v>284</v>
      </c>
      <c r="E31" s="38" t="s">
        <v>260</v>
      </c>
      <c r="G31" s="11">
        <f t="shared" si="24"/>
        <v>0</v>
      </c>
      <c r="H31" s="19">
        <f t="shared" si="25"/>
      </c>
      <c r="I31" s="11">
        <f t="shared" si="26"/>
      </c>
      <c r="J31" s="11">
        <f t="shared" si="27"/>
      </c>
      <c r="K31" s="11">
        <f t="shared" si="28"/>
      </c>
      <c r="L31" s="11">
        <f t="shared" si="29"/>
      </c>
      <c r="M31" s="11">
        <f t="shared" si="30"/>
      </c>
      <c r="N31" s="11">
        <f t="shared" si="31"/>
      </c>
      <c r="O31" s="11">
        <f t="shared" si="0"/>
      </c>
      <c r="P31" s="20">
        <f t="shared" si="1"/>
        <v>0</v>
      </c>
      <c r="Q31" s="11">
        <f t="shared" si="32"/>
      </c>
      <c r="R31" s="20">
        <f t="shared" si="33"/>
      </c>
      <c r="S31" s="20">
        <f t="shared" si="34"/>
      </c>
      <c r="T31" s="27">
        <f t="shared" si="35"/>
      </c>
      <c r="V31" s="11">
        <f t="shared" si="36"/>
        <v>0</v>
      </c>
      <c r="W31" s="19">
        <f t="shared" si="37"/>
      </c>
      <c r="X31" s="11">
        <f t="shared" si="38"/>
      </c>
      <c r="Y31" s="11">
        <f t="shared" si="39"/>
      </c>
      <c r="Z31" s="11">
        <f t="shared" si="40"/>
      </c>
      <c r="AA31" s="11">
        <f t="shared" si="41"/>
      </c>
      <c r="AB31" s="11">
        <f t="shared" si="42"/>
      </c>
      <c r="AC31" s="11">
        <f t="shared" si="43"/>
      </c>
      <c r="AD31" s="11">
        <f t="shared" si="2"/>
      </c>
      <c r="AE31" s="20">
        <f t="shared" si="3"/>
        <v>0</v>
      </c>
      <c r="AF31" s="11">
        <f t="shared" si="44"/>
      </c>
      <c r="AG31" s="20">
        <f t="shared" si="45"/>
      </c>
      <c r="AH31" s="20">
        <f t="shared" si="46"/>
      </c>
      <c r="AI31" s="27">
        <f t="shared" si="47"/>
      </c>
      <c r="AK31" s="11">
        <f t="shared" si="48"/>
        <v>1</v>
      </c>
      <c r="AL31" s="19">
        <f t="shared" si="49"/>
        <v>38</v>
      </c>
      <c r="AM31" s="11">
        <f t="shared" si="50"/>
        <v>27</v>
      </c>
      <c r="AN31" s="11">
        <f t="shared" si="51"/>
        <v>4</v>
      </c>
      <c r="AO31" s="11">
        <f t="shared" si="52"/>
        <v>1</v>
      </c>
      <c r="AP31" s="11">
        <f t="shared" si="53"/>
        <v>1</v>
      </c>
      <c r="AQ31" s="11">
        <f t="shared" si="54"/>
      </c>
      <c r="AR31" s="11">
        <f t="shared" si="55"/>
      </c>
      <c r="AS31" s="11">
        <f t="shared" si="4"/>
        <v>1</v>
      </c>
      <c r="AT31" s="20">
        <f t="shared" si="5"/>
        <v>5</v>
      </c>
      <c r="AU31" s="11">
        <f t="shared" si="56"/>
      </c>
      <c r="AV31" s="20">
        <f t="shared" si="57"/>
      </c>
      <c r="AW31" s="20">
        <f t="shared" si="58"/>
        <v>1</v>
      </c>
      <c r="AX31" s="27">
        <f t="shared" si="59"/>
      </c>
      <c r="AZ31" s="11">
        <f t="shared" si="60"/>
        <v>0</v>
      </c>
      <c r="BA31" s="19">
        <f t="shared" si="61"/>
      </c>
      <c r="BB31" s="11">
        <f t="shared" si="62"/>
      </c>
      <c r="BC31" s="11">
        <f t="shared" si="63"/>
      </c>
      <c r="BD31" s="11">
        <f t="shared" si="64"/>
      </c>
      <c r="BE31" s="11">
        <f t="shared" si="65"/>
      </c>
      <c r="BF31" s="11">
        <f t="shared" si="66"/>
      </c>
      <c r="BG31" s="11">
        <f t="shared" si="67"/>
      </c>
      <c r="BH31" s="11">
        <f t="shared" si="6"/>
      </c>
      <c r="BI31" s="20">
        <f t="shared" si="7"/>
        <v>0</v>
      </c>
      <c r="BJ31" s="11">
        <f t="shared" si="68"/>
      </c>
      <c r="BK31" s="20">
        <f t="shared" si="69"/>
      </c>
      <c r="BL31" s="20">
        <f t="shared" si="70"/>
      </c>
      <c r="BM31" s="27">
        <f t="shared" si="71"/>
      </c>
      <c r="BO31" s="11">
        <f t="shared" si="72"/>
        <v>0</v>
      </c>
      <c r="BP31" s="19">
        <f t="shared" si="73"/>
      </c>
      <c r="BQ31" s="11">
        <f t="shared" si="74"/>
      </c>
      <c r="BR31" s="11">
        <f t="shared" si="75"/>
      </c>
      <c r="BS31" s="11">
        <f t="shared" si="76"/>
      </c>
      <c r="BT31" s="11">
        <f t="shared" si="77"/>
      </c>
      <c r="BU31" s="11">
        <f t="shared" si="78"/>
      </c>
      <c r="BV31" s="11">
        <f t="shared" si="79"/>
      </c>
      <c r="BW31" s="11">
        <f t="shared" si="8"/>
      </c>
      <c r="BX31" s="20">
        <f t="shared" si="9"/>
        <v>0</v>
      </c>
      <c r="BY31" s="11">
        <f t="shared" si="80"/>
      </c>
      <c r="BZ31" s="20">
        <f t="shared" si="81"/>
      </c>
      <c r="CA31" s="20">
        <f t="shared" si="82"/>
      </c>
      <c r="CB31" s="27">
        <f t="shared" si="83"/>
      </c>
      <c r="CD31" s="11">
        <f t="shared" si="84"/>
        <v>0</v>
      </c>
      <c r="CE31" s="19">
        <f t="shared" si="85"/>
      </c>
      <c r="CF31" s="11">
        <f t="shared" si="86"/>
      </c>
      <c r="CG31" s="11">
        <f t="shared" si="87"/>
      </c>
      <c r="CH31" s="11">
        <f t="shared" si="88"/>
      </c>
      <c r="CI31" s="11">
        <f t="shared" si="89"/>
      </c>
      <c r="CJ31" s="11">
        <f t="shared" si="90"/>
      </c>
      <c r="CK31" s="11">
        <f t="shared" si="91"/>
      </c>
      <c r="CL31" s="11">
        <f t="shared" si="10"/>
      </c>
      <c r="CM31" s="20">
        <f t="shared" si="11"/>
        <v>0</v>
      </c>
      <c r="CN31" s="11">
        <f t="shared" si="92"/>
      </c>
      <c r="CO31" s="20">
        <f t="shared" si="93"/>
      </c>
      <c r="CP31" s="20">
        <f t="shared" si="94"/>
      </c>
      <c r="CQ31" s="27">
        <f t="shared" si="95"/>
      </c>
      <c r="CS31" s="11">
        <f t="shared" si="96"/>
        <v>0</v>
      </c>
      <c r="CT31" s="19">
        <f t="shared" si="97"/>
      </c>
      <c r="CU31" s="11">
        <f t="shared" si="98"/>
      </c>
      <c r="CV31" s="11">
        <f t="shared" si="99"/>
      </c>
      <c r="CW31" s="11">
        <f t="shared" si="100"/>
      </c>
      <c r="CX31" s="11">
        <f t="shared" si="101"/>
      </c>
      <c r="CY31" s="11">
        <f t="shared" si="102"/>
      </c>
      <c r="CZ31" s="11">
        <f t="shared" si="103"/>
      </c>
      <c r="DA31" s="11">
        <f t="shared" si="12"/>
      </c>
      <c r="DB31" s="20">
        <f t="shared" si="13"/>
        <v>0</v>
      </c>
      <c r="DC31" s="11">
        <f t="shared" si="104"/>
      </c>
      <c r="DD31" s="20">
        <f t="shared" si="105"/>
      </c>
      <c r="DE31" s="20">
        <f t="shared" si="106"/>
      </c>
      <c r="DF31" s="27">
        <f t="shared" si="107"/>
      </c>
      <c r="DH31" s="11">
        <f t="shared" si="108"/>
        <v>0</v>
      </c>
      <c r="DI31" s="19">
        <f t="shared" si="109"/>
      </c>
      <c r="DJ31" s="11">
        <f t="shared" si="110"/>
      </c>
      <c r="DK31" s="11">
        <f t="shared" si="111"/>
      </c>
      <c r="DL31" s="11">
        <f t="shared" si="112"/>
      </c>
      <c r="DM31" s="11">
        <f t="shared" si="113"/>
      </c>
      <c r="DN31" s="11">
        <f t="shared" si="114"/>
      </c>
      <c r="DO31" s="11">
        <f t="shared" si="115"/>
      </c>
      <c r="DP31" s="11">
        <f t="shared" si="14"/>
      </c>
      <c r="DQ31" s="20">
        <f t="shared" si="15"/>
        <v>0</v>
      </c>
      <c r="DR31" s="11">
        <f t="shared" si="116"/>
      </c>
      <c r="DS31" s="20">
        <f t="shared" si="117"/>
      </c>
      <c r="DT31" s="20">
        <f t="shared" si="118"/>
      </c>
      <c r="DU31" s="27">
        <f t="shared" si="119"/>
      </c>
      <c r="DW31" s="11">
        <f t="shared" si="120"/>
        <v>0</v>
      </c>
      <c r="DX31" s="19">
        <f t="shared" si="121"/>
      </c>
      <c r="DY31" s="11">
        <f t="shared" si="122"/>
      </c>
      <c r="DZ31" s="11">
        <f t="shared" si="123"/>
      </c>
      <c r="EA31" s="11">
        <f t="shared" si="124"/>
      </c>
      <c r="EB31" s="11">
        <f t="shared" si="125"/>
      </c>
      <c r="EC31" s="11">
        <f t="shared" si="126"/>
      </c>
      <c r="ED31" s="11">
        <f t="shared" si="127"/>
      </c>
      <c r="EE31" s="11">
        <f t="shared" si="16"/>
      </c>
      <c r="EF31" s="20">
        <f t="shared" si="17"/>
        <v>0</v>
      </c>
      <c r="EG31" s="11">
        <f t="shared" si="128"/>
      </c>
      <c r="EH31" s="20">
        <f t="shared" si="129"/>
      </c>
      <c r="EI31" s="20">
        <f t="shared" si="130"/>
      </c>
      <c r="EJ31" s="27">
        <f t="shared" si="131"/>
      </c>
      <c r="EL31" s="11">
        <f t="shared" si="132"/>
        <v>0</v>
      </c>
      <c r="EM31" s="19">
        <f t="shared" si="133"/>
      </c>
      <c r="EN31" s="11">
        <f t="shared" si="134"/>
      </c>
      <c r="EO31" s="11">
        <f t="shared" si="135"/>
      </c>
      <c r="EP31" s="11">
        <f t="shared" si="136"/>
      </c>
      <c r="EQ31" s="11">
        <f t="shared" si="137"/>
      </c>
      <c r="ER31" s="11">
        <f t="shared" si="138"/>
      </c>
      <c r="ES31" s="11">
        <f t="shared" si="139"/>
      </c>
      <c r="ET31" s="11">
        <f t="shared" si="18"/>
      </c>
      <c r="EU31" s="20">
        <f t="shared" si="19"/>
        <v>0</v>
      </c>
      <c r="EV31" s="11">
        <f t="shared" si="140"/>
      </c>
      <c r="EW31" s="20">
        <f t="shared" si="141"/>
      </c>
      <c r="EX31" s="20">
        <f t="shared" si="142"/>
      </c>
      <c r="EY31" s="27">
        <f t="shared" si="143"/>
      </c>
      <c r="FA31" s="11">
        <f t="shared" si="144"/>
        <v>0</v>
      </c>
      <c r="FB31" s="19">
        <f t="shared" si="145"/>
      </c>
      <c r="FC31" s="11">
        <f t="shared" si="146"/>
      </c>
      <c r="FD31" s="11">
        <f t="shared" si="147"/>
      </c>
      <c r="FE31" s="11">
        <f t="shared" si="148"/>
      </c>
      <c r="FF31" s="11">
        <f t="shared" si="149"/>
      </c>
      <c r="FG31" s="11">
        <f t="shared" si="150"/>
      </c>
      <c r="FH31" s="11">
        <f t="shared" si="151"/>
      </c>
      <c r="FI31" s="11">
        <f t="shared" si="20"/>
      </c>
      <c r="FJ31" s="20">
        <f t="shared" si="21"/>
        <v>0</v>
      </c>
      <c r="FK31" s="11">
        <f t="shared" si="152"/>
      </c>
      <c r="FL31" s="20">
        <f t="shared" si="153"/>
      </c>
      <c r="FM31" s="20">
        <f t="shared" si="154"/>
      </c>
      <c r="FN31" s="27">
        <f t="shared" si="155"/>
      </c>
      <c r="FP31" s="11">
        <f t="shared" si="156"/>
        <v>10</v>
      </c>
      <c r="FQ31" s="19">
        <f t="shared" si="157"/>
        <v>27</v>
      </c>
      <c r="FR31" s="11">
        <f t="shared" si="158"/>
        <v>38</v>
      </c>
      <c r="FS31" s="11">
        <f t="shared" si="159"/>
        <v>3</v>
      </c>
      <c r="FT31" s="11">
        <f t="shared" si="160"/>
        <v>1</v>
      </c>
      <c r="FU31" s="11">
        <f t="shared" si="161"/>
      </c>
      <c r="FV31" s="11">
        <f t="shared" si="162"/>
        <v>1</v>
      </c>
      <c r="FW31" s="11">
        <f t="shared" si="163"/>
      </c>
      <c r="FX31" s="11">
        <f t="shared" si="22"/>
        <v>0</v>
      </c>
      <c r="FY31" s="20">
        <f t="shared" si="23"/>
        <v>0</v>
      </c>
      <c r="FZ31" s="11">
        <f t="shared" si="164"/>
      </c>
      <c r="GA31" s="20">
        <f t="shared" si="165"/>
      </c>
      <c r="GB31" s="20">
        <f t="shared" si="166"/>
      </c>
      <c r="GC31" s="27">
        <f t="shared" si="167"/>
      </c>
    </row>
    <row r="32" spans="1:185" ht="12.75">
      <c r="A32" s="6">
        <v>38066</v>
      </c>
      <c r="B32" s="7" t="s">
        <v>206</v>
      </c>
      <c r="C32" s="7" t="s">
        <v>197</v>
      </c>
      <c r="D32" s="38" t="s">
        <v>282</v>
      </c>
      <c r="E32" s="38" t="s">
        <v>276</v>
      </c>
      <c r="G32" s="11">
        <f t="shared" si="24"/>
        <v>0</v>
      </c>
      <c r="H32" s="19">
        <f t="shared" si="25"/>
      </c>
      <c r="I32" s="11">
        <f t="shared" si="26"/>
      </c>
      <c r="J32" s="11">
        <f t="shared" si="27"/>
      </c>
      <c r="K32" s="11">
        <f t="shared" si="28"/>
      </c>
      <c r="L32" s="11">
        <f t="shared" si="29"/>
      </c>
      <c r="M32" s="11">
        <f t="shared" si="30"/>
      </c>
      <c r="N32" s="11">
        <f t="shared" si="31"/>
      </c>
      <c r="O32" s="11">
        <f t="shared" si="0"/>
      </c>
      <c r="P32" s="20">
        <f t="shared" si="1"/>
        <v>0</v>
      </c>
      <c r="Q32" s="11">
        <f t="shared" si="32"/>
      </c>
      <c r="R32" s="20">
        <f t="shared" si="33"/>
      </c>
      <c r="S32" s="20">
        <f t="shared" si="34"/>
      </c>
      <c r="T32" s="27">
        <f t="shared" si="35"/>
      </c>
      <c r="V32" s="11">
        <f t="shared" si="36"/>
        <v>0</v>
      </c>
      <c r="W32" s="19">
        <f t="shared" si="37"/>
      </c>
      <c r="X32" s="11">
        <f t="shared" si="38"/>
      </c>
      <c r="Y32" s="11">
        <f t="shared" si="39"/>
      </c>
      <c r="Z32" s="11">
        <f t="shared" si="40"/>
      </c>
      <c r="AA32" s="11">
        <f t="shared" si="41"/>
      </c>
      <c r="AB32" s="11">
        <f t="shared" si="42"/>
      </c>
      <c r="AC32" s="11">
        <f t="shared" si="43"/>
      </c>
      <c r="AD32" s="11">
        <f t="shared" si="2"/>
      </c>
      <c r="AE32" s="20">
        <f t="shared" si="3"/>
        <v>0</v>
      </c>
      <c r="AF32" s="11">
        <f t="shared" si="44"/>
      </c>
      <c r="AG32" s="20">
        <f t="shared" si="45"/>
      </c>
      <c r="AH32" s="20">
        <f t="shared" si="46"/>
      </c>
      <c r="AI32" s="27">
        <f t="shared" si="47"/>
      </c>
      <c r="AK32" s="11">
        <f t="shared" si="48"/>
        <v>0</v>
      </c>
      <c r="AL32" s="19">
        <f t="shared" si="49"/>
      </c>
      <c r="AM32" s="11">
        <f t="shared" si="50"/>
      </c>
      <c r="AN32" s="11">
        <f t="shared" si="51"/>
      </c>
      <c r="AO32" s="11">
        <f t="shared" si="52"/>
      </c>
      <c r="AP32" s="11">
        <f t="shared" si="53"/>
      </c>
      <c r="AQ32" s="11">
        <f t="shared" si="54"/>
      </c>
      <c r="AR32" s="11">
        <f t="shared" si="55"/>
      </c>
      <c r="AS32" s="11">
        <f t="shared" si="4"/>
      </c>
      <c r="AT32" s="20">
        <f t="shared" si="5"/>
        <v>0</v>
      </c>
      <c r="AU32" s="11">
        <f t="shared" si="56"/>
      </c>
      <c r="AV32" s="20">
        <f t="shared" si="57"/>
      </c>
      <c r="AW32" s="20">
        <f t="shared" si="58"/>
      </c>
      <c r="AX32" s="27">
        <f t="shared" si="59"/>
      </c>
      <c r="AZ32" s="11">
        <f t="shared" si="60"/>
        <v>16</v>
      </c>
      <c r="BA32" s="19">
        <f t="shared" si="61"/>
        <v>17</v>
      </c>
      <c r="BB32" s="11">
        <f t="shared" si="62"/>
        <v>29</v>
      </c>
      <c r="BC32" s="11">
        <f t="shared" si="63"/>
        <v>2</v>
      </c>
      <c r="BD32" s="11">
        <f t="shared" si="64"/>
        <v>1</v>
      </c>
      <c r="BE32" s="11">
        <f t="shared" si="65"/>
      </c>
      <c r="BF32" s="11">
        <f t="shared" si="66"/>
        <v>1</v>
      </c>
      <c r="BG32" s="11">
        <f t="shared" si="67"/>
      </c>
      <c r="BH32" s="11">
        <f t="shared" si="6"/>
        <v>0</v>
      </c>
      <c r="BI32" s="20">
        <f t="shared" si="7"/>
        <v>0</v>
      </c>
      <c r="BJ32" s="11">
        <f t="shared" si="68"/>
      </c>
      <c r="BK32" s="20">
        <f t="shared" si="69"/>
      </c>
      <c r="BL32" s="20">
        <f t="shared" si="70"/>
      </c>
      <c r="BM32" s="27">
        <f t="shared" si="71"/>
      </c>
      <c r="BO32" s="11">
        <f t="shared" si="72"/>
        <v>0</v>
      </c>
      <c r="BP32" s="19">
        <f t="shared" si="73"/>
      </c>
      <c r="BQ32" s="11">
        <f t="shared" si="74"/>
      </c>
      <c r="BR32" s="11">
        <f t="shared" si="75"/>
      </c>
      <c r="BS32" s="11">
        <f t="shared" si="76"/>
      </c>
      <c r="BT32" s="11">
        <f t="shared" si="77"/>
      </c>
      <c r="BU32" s="11">
        <f t="shared" si="78"/>
      </c>
      <c r="BV32" s="11">
        <f t="shared" si="79"/>
      </c>
      <c r="BW32" s="11">
        <f t="shared" si="8"/>
      </c>
      <c r="BX32" s="20">
        <f t="shared" si="9"/>
        <v>0</v>
      </c>
      <c r="BY32" s="11">
        <f t="shared" si="80"/>
      </c>
      <c r="BZ32" s="20">
        <f t="shared" si="81"/>
      </c>
      <c r="CA32" s="20">
        <f t="shared" si="82"/>
      </c>
      <c r="CB32" s="27">
        <f t="shared" si="83"/>
      </c>
      <c r="CD32" s="11">
        <f t="shared" si="84"/>
        <v>0</v>
      </c>
      <c r="CE32" s="19">
        <f t="shared" si="85"/>
      </c>
      <c r="CF32" s="11">
        <f t="shared" si="86"/>
      </c>
      <c r="CG32" s="11">
        <f t="shared" si="87"/>
      </c>
      <c r="CH32" s="11">
        <f t="shared" si="88"/>
      </c>
      <c r="CI32" s="11">
        <f t="shared" si="89"/>
      </c>
      <c r="CJ32" s="11">
        <f t="shared" si="90"/>
      </c>
      <c r="CK32" s="11">
        <f t="shared" si="91"/>
      </c>
      <c r="CL32" s="11">
        <f t="shared" si="10"/>
      </c>
      <c r="CM32" s="20">
        <f t="shared" si="11"/>
        <v>0</v>
      </c>
      <c r="CN32" s="11">
        <f t="shared" si="92"/>
      </c>
      <c r="CO32" s="20">
        <f t="shared" si="93"/>
      </c>
      <c r="CP32" s="20">
        <f t="shared" si="94"/>
      </c>
      <c r="CQ32" s="27">
        <f t="shared" si="95"/>
      </c>
      <c r="CS32" s="11">
        <f t="shared" si="96"/>
        <v>1</v>
      </c>
      <c r="CT32" s="19">
        <f t="shared" si="97"/>
        <v>29</v>
      </c>
      <c r="CU32" s="11">
        <f t="shared" si="98"/>
        <v>17</v>
      </c>
      <c r="CV32" s="11">
        <f t="shared" si="99"/>
        <v>4</v>
      </c>
      <c r="CW32" s="11">
        <f t="shared" si="100"/>
        <v>1</v>
      </c>
      <c r="CX32" s="11">
        <f t="shared" si="101"/>
        <v>1</v>
      </c>
      <c r="CY32" s="11">
        <f t="shared" si="102"/>
      </c>
      <c r="CZ32" s="11">
        <f t="shared" si="103"/>
      </c>
      <c r="DA32" s="11">
        <f t="shared" si="12"/>
        <v>1</v>
      </c>
      <c r="DB32" s="20">
        <f t="shared" si="13"/>
        <v>5</v>
      </c>
      <c r="DC32" s="11">
        <f t="shared" si="104"/>
      </c>
      <c r="DD32" s="20">
        <f t="shared" si="105"/>
      </c>
      <c r="DE32" s="20">
        <f t="shared" si="106"/>
        <v>1</v>
      </c>
      <c r="DF32" s="27">
        <f t="shared" si="107"/>
      </c>
      <c r="DH32" s="11">
        <f t="shared" si="108"/>
        <v>0</v>
      </c>
      <c r="DI32" s="19">
        <f t="shared" si="109"/>
      </c>
      <c r="DJ32" s="11">
        <f t="shared" si="110"/>
      </c>
      <c r="DK32" s="11">
        <f t="shared" si="111"/>
      </c>
      <c r="DL32" s="11">
        <f t="shared" si="112"/>
      </c>
      <c r="DM32" s="11">
        <f t="shared" si="113"/>
      </c>
      <c r="DN32" s="11">
        <f t="shared" si="114"/>
      </c>
      <c r="DO32" s="11">
        <f t="shared" si="115"/>
      </c>
      <c r="DP32" s="11">
        <f t="shared" si="14"/>
      </c>
      <c r="DQ32" s="20">
        <f t="shared" si="15"/>
        <v>0</v>
      </c>
      <c r="DR32" s="11">
        <f t="shared" si="116"/>
      </c>
      <c r="DS32" s="20">
        <f t="shared" si="117"/>
      </c>
      <c r="DT32" s="20">
        <f t="shared" si="118"/>
      </c>
      <c r="DU32" s="27">
        <f t="shared" si="119"/>
      </c>
      <c r="DW32" s="11">
        <f t="shared" si="120"/>
        <v>0</v>
      </c>
      <c r="DX32" s="19">
        <f t="shared" si="121"/>
      </c>
      <c r="DY32" s="11">
        <f t="shared" si="122"/>
      </c>
      <c r="DZ32" s="11">
        <f t="shared" si="123"/>
      </c>
      <c r="EA32" s="11">
        <f t="shared" si="124"/>
      </c>
      <c r="EB32" s="11">
        <f t="shared" si="125"/>
      </c>
      <c r="EC32" s="11">
        <f t="shared" si="126"/>
      </c>
      <c r="ED32" s="11">
        <f t="shared" si="127"/>
      </c>
      <c r="EE32" s="11">
        <f t="shared" si="16"/>
      </c>
      <c r="EF32" s="20">
        <f t="shared" si="17"/>
        <v>0</v>
      </c>
      <c r="EG32" s="11">
        <f t="shared" si="128"/>
      </c>
      <c r="EH32" s="20">
        <f t="shared" si="129"/>
      </c>
      <c r="EI32" s="20">
        <f t="shared" si="130"/>
      </c>
      <c r="EJ32" s="27">
        <f t="shared" si="131"/>
      </c>
      <c r="EL32" s="11">
        <f t="shared" si="132"/>
        <v>0</v>
      </c>
      <c r="EM32" s="19">
        <f t="shared" si="133"/>
      </c>
      <c r="EN32" s="11">
        <f t="shared" si="134"/>
      </c>
      <c r="EO32" s="11">
        <f t="shared" si="135"/>
      </c>
      <c r="EP32" s="11">
        <f t="shared" si="136"/>
      </c>
      <c r="EQ32" s="11">
        <f t="shared" si="137"/>
      </c>
      <c r="ER32" s="11">
        <f t="shared" si="138"/>
      </c>
      <c r="ES32" s="11">
        <f t="shared" si="139"/>
      </c>
      <c r="ET32" s="11">
        <f t="shared" si="18"/>
      </c>
      <c r="EU32" s="20">
        <f t="shared" si="19"/>
        <v>0</v>
      </c>
      <c r="EV32" s="11">
        <f t="shared" si="140"/>
      </c>
      <c r="EW32" s="20">
        <f t="shared" si="141"/>
      </c>
      <c r="EX32" s="20">
        <f t="shared" si="142"/>
      </c>
      <c r="EY32" s="27">
        <f t="shared" si="143"/>
      </c>
      <c r="FA32" s="11">
        <f t="shared" si="144"/>
        <v>0</v>
      </c>
      <c r="FB32" s="19">
        <f t="shared" si="145"/>
      </c>
      <c r="FC32" s="11">
        <f t="shared" si="146"/>
      </c>
      <c r="FD32" s="11">
        <f t="shared" si="147"/>
      </c>
      <c r="FE32" s="11">
        <f t="shared" si="148"/>
      </c>
      <c r="FF32" s="11">
        <f t="shared" si="149"/>
      </c>
      <c r="FG32" s="11">
        <f t="shared" si="150"/>
      </c>
      <c r="FH32" s="11">
        <f t="shared" si="151"/>
      </c>
      <c r="FI32" s="11">
        <f t="shared" si="20"/>
      </c>
      <c r="FJ32" s="20">
        <f t="shared" si="21"/>
        <v>0</v>
      </c>
      <c r="FK32" s="11">
        <f t="shared" si="152"/>
      </c>
      <c r="FL32" s="20">
        <f t="shared" si="153"/>
      </c>
      <c r="FM32" s="20">
        <f t="shared" si="154"/>
      </c>
      <c r="FN32" s="27">
        <f t="shared" si="155"/>
      </c>
      <c r="FP32" s="11">
        <f t="shared" si="156"/>
        <v>0</v>
      </c>
      <c r="FQ32" s="19">
        <f t="shared" si="157"/>
      </c>
      <c r="FR32" s="11">
        <f t="shared" si="158"/>
      </c>
      <c r="FS32" s="11">
        <f t="shared" si="159"/>
      </c>
      <c r="FT32" s="11">
        <f t="shared" si="160"/>
      </c>
      <c r="FU32" s="11">
        <f t="shared" si="161"/>
      </c>
      <c r="FV32" s="11">
        <f t="shared" si="162"/>
      </c>
      <c r="FW32" s="11">
        <f t="shared" si="163"/>
      </c>
      <c r="FX32" s="11">
        <f t="shared" si="22"/>
      </c>
      <c r="FY32" s="20">
        <f t="shared" si="23"/>
        <v>0</v>
      </c>
      <c r="FZ32" s="11">
        <f t="shared" si="164"/>
      </c>
      <c r="GA32" s="20">
        <f t="shared" si="165"/>
      </c>
      <c r="GB32" s="20">
        <f t="shared" si="166"/>
      </c>
      <c r="GC32" s="27">
        <f t="shared" si="167"/>
      </c>
    </row>
    <row r="33" spans="1:185" ht="12.75">
      <c r="A33" s="6">
        <v>38066</v>
      </c>
      <c r="B33" s="7" t="s">
        <v>207</v>
      </c>
      <c r="C33" s="7" t="s">
        <v>32</v>
      </c>
      <c r="D33" s="38" t="s">
        <v>280</v>
      </c>
      <c r="E33" s="38" t="s">
        <v>281</v>
      </c>
      <c r="G33" s="11">
        <f t="shared" si="24"/>
        <v>0</v>
      </c>
      <c r="H33" s="19">
        <f t="shared" si="25"/>
      </c>
      <c r="I33" s="11">
        <f t="shared" si="26"/>
      </c>
      <c r="J33" s="11">
        <f t="shared" si="27"/>
      </c>
      <c r="K33" s="11">
        <f t="shared" si="28"/>
      </c>
      <c r="L33" s="11">
        <f t="shared" si="29"/>
      </c>
      <c r="M33" s="11">
        <f t="shared" si="30"/>
      </c>
      <c r="N33" s="11">
        <f t="shared" si="31"/>
      </c>
      <c r="O33" s="11">
        <f t="shared" si="0"/>
      </c>
      <c r="P33" s="20">
        <f t="shared" si="1"/>
        <v>0</v>
      </c>
      <c r="Q33" s="11">
        <f t="shared" si="32"/>
      </c>
      <c r="R33" s="20">
        <f t="shared" si="33"/>
      </c>
      <c r="S33" s="20">
        <f t="shared" si="34"/>
      </c>
      <c r="T33" s="27">
        <f t="shared" si="35"/>
      </c>
      <c r="V33" s="11">
        <f t="shared" si="36"/>
        <v>0</v>
      </c>
      <c r="W33" s="19">
        <f t="shared" si="37"/>
      </c>
      <c r="X33" s="11">
        <f t="shared" si="38"/>
      </c>
      <c r="Y33" s="11">
        <f t="shared" si="39"/>
      </c>
      <c r="Z33" s="11">
        <f t="shared" si="40"/>
      </c>
      <c r="AA33" s="11">
        <f t="shared" si="41"/>
      </c>
      <c r="AB33" s="11">
        <f t="shared" si="42"/>
      </c>
      <c r="AC33" s="11">
        <f t="shared" si="43"/>
      </c>
      <c r="AD33" s="11">
        <f t="shared" si="2"/>
      </c>
      <c r="AE33" s="20">
        <f t="shared" si="3"/>
        <v>0</v>
      </c>
      <c r="AF33" s="11">
        <f t="shared" si="44"/>
      </c>
      <c r="AG33" s="20">
        <f t="shared" si="45"/>
      </c>
      <c r="AH33" s="20">
        <f t="shared" si="46"/>
      </c>
      <c r="AI33" s="27">
        <f t="shared" si="47"/>
      </c>
      <c r="AK33" s="11">
        <f t="shared" si="48"/>
        <v>0</v>
      </c>
      <c r="AL33" s="19">
        <f t="shared" si="49"/>
      </c>
      <c r="AM33" s="11">
        <f t="shared" si="50"/>
      </c>
      <c r="AN33" s="11">
        <f t="shared" si="51"/>
      </c>
      <c r="AO33" s="11">
        <f t="shared" si="52"/>
      </c>
      <c r="AP33" s="11">
        <f t="shared" si="53"/>
      </c>
      <c r="AQ33" s="11">
        <f t="shared" si="54"/>
      </c>
      <c r="AR33" s="11">
        <f t="shared" si="55"/>
      </c>
      <c r="AS33" s="11">
        <f t="shared" si="4"/>
      </c>
      <c r="AT33" s="20">
        <f t="shared" si="5"/>
        <v>0</v>
      </c>
      <c r="AU33" s="11">
        <f t="shared" si="56"/>
      </c>
      <c r="AV33" s="20">
        <f t="shared" si="57"/>
      </c>
      <c r="AW33" s="20">
        <f t="shared" si="58"/>
      </c>
      <c r="AX33" s="27">
        <f t="shared" si="59"/>
      </c>
      <c r="AZ33" s="11">
        <f t="shared" si="60"/>
        <v>0</v>
      </c>
      <c r="BA33" s="19">
        <f t="shared" si="61"/>
      </c>
      <c r="BB33" s="11">
        <f t="shared" si="62"/>
      </c>
      <c r="BC33" s="11">
        <f t="shared" si="63"/>
      </c>
      <c r="BD33" s="11">
        <f t="shared" si="64"/>
      </c>
      <c r="BE33" s="11">
        <f t="shared" si="65"/>
      </c>
      <c r="BF33" s="11">
        <f t="shared" si="66"/>
      </c>
      <c r="BG33" s="11">
        <f t="shared" si="67"/>
      </c>
      <c r="BH33" s="11">
        <f t="shared" si="6"/>
      </c>
      <c r="BI33" s="20">
        <f t="shared" si="7"/>
        <v>0</v>
      </c>
      <c r="BJ33" s="11">
        <f t="shared" si="68"/>
      </c>
      <c r="BK33" s="20">
        <f t="shared" si="69"/>
      </c>
      <c r="BL33" s="20">
        <f t="shared" si="70"/>
      </c>
      <c r="BM33" s="27">
        <f t="shared" si="71"/>
      </c>
      <c r="BO33" s="11">
        <f t="shared" si="72"/>
        <v>1</v>
      </c>
      <c r="BP33" s="19">
        <f t="shared" si="73"/>
        <v>15</v>
      </c>
      <c r="BQ33" s="11">
        <f t="shared" si="74"/>
        <v>36</v>
      </c>
      <c r="BR33" s="11">
        <f t="shared" si="75"/>
        <v>2</v>
      </c>
      <c r="BS33" s="11">
        <f t="shared" si="76"/>
        <v>1</v>
      </c>
      <c r="BT33" s="11">
        <f t="shared" si="77"/>
      </c>
      <c r="BU33" s="11">
        <f t="shared" si="78"/>
        <v>1</v>
      </c>
      <c r="BV33" s="11">
        <f t="shared" si="79"/>
      </c>
      <c r="BW33" s="11">
        <f t="shared" si="8"/>
        <v>0</v>
      </c>
      <c r="BX33" s="20">
        <f t="shared" si="9"/>
        <v>0</v>
      </c>
      <c r="BY33" s="11">
        <f t="shared" si="80"/>
      </c>
      <c r="BZ33" s="20">
        <f t="shared" si="81"/>
      </c>
      <c r="CA33" s="20">
        <f t="shared" si="82"/>
      </c>
      <c r="CB33" s="27">
        <f t="shared" si="83"/>
        <v>1</v>
      </c>
      <c r="CD33" s="11">
        <f t="shared" si="84"/>
        <v>11</v>
      </c>
      <c r="CE33" s="19">
        <f t="shared" si="85"/>
        <v>36</v>
      </c>
      <c r="CF33" s="11">
        <f t="shared" si="86"/>
        <v>15</v>
      </c>
      <c r="CG33" s="11">
        <f t="shared" si="87"/>
        <v>4</v>
      </c>
      <c r="CH33" s="11">
        <f t="shared" si="88"/>
        <v>1</v>
      </c>
      <c r="CI33" s="11">
        <f t="shared" si="89"/>
        <v>1</v>
      </c>
      <c r="CJ33" s="11">
        <f t="shared" si="90"/>
      </c>
      <c r="CK33" s="11">
        <f t="shared" si="91"/>
      </c>
      <c r="CL33" s="11">
        <f t="shared" si="10"/>
        <v>1</v>
      </c>
      <c r="CM33" s="20">
        <f t="shared" si="11"/>
        <v>5</v>
      </c>
      <c r="CN33" s="11">
        <f t="shared" si="92"/>
      </c>
      <c r="CO33" s="20">
        <f t="shared" si="93"/>
      </c>
      <c r="CP33" s="20">
        <f t="shared" si="94"/>
      </c>
      <c r="CQ33" s="27">
        <f t="shared" si="95"/>
      </c>
      <c r="CS33" s="11">
        <f t="shared" si="96"/>
        <v>0</v>
      </c>
      <c r="CT33" s="19">
        <f t="shared" si="97"/>
      </c>
      <c r="CU33" s="11">
        <f t="shared" si="98"/>
      </c>
      <c r="CV33" s="11">
        <f t="shared" si="99"/>
      </c>
      <c r="CW33" s="11">
        <f t="shared" si="100"/>
      </c>
      <c r="CX33" s="11">
        <f t="shared" si="101"/>
      </c>
      <c r="CY33" s="11">
        <f t="shared" si="102"/>
      </c>
      <c r="CZ33" s="11">
        <f t="shared" si="103"/>
      </c>
      <c r="DA33" s="11">
        <f t="shared" si="12"/>
      </c>
      <c r="DB33" s="20">
        <f t="shared" si="13"/>
        <v>0</v>
      </c>
      <c r="DC33" s="11">
        <f t="shared" si="104"/>
      </c>
      <c r="DD33" s="20">
        <f t="shared" si="105"/>
      </c>
      <c r="DE33" s="20">
        <f t="shared" si="106"/>
      </c>
      <c r="DF33" s="27">
        <f t="shared" si="107"/>
      </c>
      <c r="DH33" s="11">
        <f t="shared" si="108"/>
        <v>0</v>
      </c>
      <c r="DI33" s="19">
        <f t="shared" si="109"/>
      </c>
      <c r="DJ33" s="11">
        <f t="shared" si="110"/>
      </c>
      <c r="DK33" s="11">
        <f t="shared" si="111"/>
      </c>
      <c r="DL33" s="11">
        <f t="shared" si="112"/>
      </c>
      <c r="DM33" s="11">
        <f t="shared" si="113"/>
      </c>
      <c r="DN33" s="11">
        <f t="shared" si="114"/>
      </c>
      <c r="DO33" s="11">
        <f t="shared" si="115"/>
      </c>
      <c r="DP33" s="11">
        <f t="shared" si="14"/>
      </c>
      <c r="DQ33" s="20">
        <f t="shared" si="15"/>
        <v>0</v>
      </c>
      <c r="DR33" s="11">
        <f t="shared" si="116"/>
      </c>
      <c r="DS33" s="20">
        <f t="shared" si="117"/>
      </c>
      <c r="DT33" s="20">
        <f t="shared" si="118"/>
      </c>
      <c r="DU33" s="27">
        <f t="shared" si="119"/>
      </c>
      <c r="DW33" s="11">
        <f t="shared" si="120"/>
        <v>0</v>
      </c>
      <c r="DX33" s="19">
        <f t="shared" si="121"/>
      </c>
      <c r="DY33" s="11">
        <f t="shared" si="122"/>
      </c>
      <c r="DZ33" s="11">
        <f t="shared" si="123"/>
      </c>
      <c r="EA33" s="11">
        <f t="shared" si="124"/>
      </c>
      <c r="EB33" s="11">
        <f t="shared" si="125"/>
      </c>
      <c r="EC33" s="11">
        <f t="shared" si="126"/>
      </c>
      <c r="ED33" s="11">
        <f t="shared" si="127"/>
      </c>
      <c r="EE33" s="11">
        <f t="shared" si="16"/>
      </c>
      <c r="EF33" s="20">
        <f t="shared" si="17"/>
        <v>0</v>
      </c>
      <c r="EG33" s="11">
        <f t="shared" si="128"/>
      </c>
      <c r="EH33" s="20">
        <f t="shared" si="129"/>
      </c>
      <c r="EI33" s="20">
        <f t="shared" si="130"/>
      </c>
      <c r="EJ33" s="27">
        <f t="shared" si="131"/>
      </c>
      <c r="EL33" s="11">
        <f t="shared" si="132"/>
        <v>0</v>
      </c>
      <c r="EM33" s="19">
        <f t="shared" si="133"/>
      </c>
      <c r="EN33" s="11">
        <f t="shared" si="134"/>
      </c>
      <c r="EO33" s="11">
        <f t="shared" si="135"/>
      </c>
      <c r="EP33" s="11">
        <f t="shared" si="136"/>
      </c>
      <c r="EQ33" s="11">
        <f t="shared" si="137"/>
      </c>
      <c r="ER33" s="11">
        <f t="shared" si="138"/>
      </c>
      <c r="ES33" s="11">
        <f t="shared" si="139"/>
      </c>
      <c r="ET33" s="11">
        <f t="shared" si="18"/>
      </c>
      <c r="EU33" s="20">
        <f t="shared" si="19"/>
        <v>0</v>
      </c>
      <c r="EV33" s="11">
        <f t="shared" si="140"/>
      </c>
      <c r="EW33" s="20">
        <f t="shared" si="141"/>
      </c>
      <c r="EX33" s="20">
        <f t="shared" si="142"/>
      </c>
      <c r="EY33" s="27">
        <f t="shared" si="143"/>
      </c>
      <c r="FA33" s="11">
        <f t="shared" si="144"/>
        <v>0</v>
      </c>
      <c r="FB33" s="19">
        <f t="shared" si="145"/>
      </c>
      <c r="FC33" s="11">
        <f t="shared" si="146"/>
      </c>
      <c r="FD33" s="11">
        <f t="shared" si="147"/>
      </c>
      <c r="FE33" s="11">
        <f t="shared" si="148"/>
      </c>
      <c r="FF33" s="11">
        <f t="shared" si="149"/>
      </c>
      <c r="FG33" s="11">
        <f t="shared" si="150"/>
      </c>
      <c r="FH33" s="11">
        <f t="shared" si="151"/>
      </c>
      <c r="FI33" s="11">
        <f t="shared" si="20"/>
      </c>
      <c r="FJ33" s="20">
        <f t="shared" si="21"/>
        <v>0</v>
      </c>
      <c r="FK33" s="11">
        <f t="shared" si="152"/>
      </c>
      <c r="FL33" s="20">
        <f t="shared" si="153"/>
      </c>
      <c r="FM33" s="20">
        <f t="shared" si="154"/>
      </c>
      <c r="FN33" s="27">
        <f t="shared" si="155"/>
      </c>
      <c r="FP33" s="11">
        <f t="shared" si="156"/>
        <v>0</v>
      </c>
      <c r="FQ33" s="19">
        <f t="shared" si="157"/>
      </c>
      <c r="FR33" s="11">
        <f t="shared" si="158"/>
      </c>
      <c r="FS33" s="11">
        <f t="shared" si="159"/>
      </c>
      <c r="FT33" s="11">
        <f t="shared" si="160"/>
      </c>
      <c r="FU33" s="11">
        <f t="shared" si="161"/>
      </c>
      <c r="FV33" s="11">
        <f t="shared" si="162"/>
      </c>
      <c r="FW33" s="11">
        <f t="shared" si="163"/>
      </c>
      <c r="FX33" s="11">
        <f t="shared" si="22"/>
      </c>
      <c r="FY33" s="20">
        <f t="shared" si="23"/>
        <v>0</v>
      </c>
      <c r="FZ33" s="11">
        <f t="shared" si="164"/>
      </c>
      <c r="GA33" s="20">
        <f t="shared" si="165"/>
      </c>
      <c r="GB33" s="20">
        <f t="shared" si="166"/>
      </c>
      <c r="GC33" s="27">
        <f t="shared" si="167"/>
      </c>
    </row>
    <row r="34" spans="1:185" ht="12.75">
      <c r="A34" s="6">
        <v>38066</v>
      </c>
      <c r="B34" s="7" t="s">
        <v>208</v>
      </c>
      <c r="C34" s="7" t="s">
        <v>15</v>
      </c>
      <c r="D34" s="38" t="s">
        <v>278</v>
      </c>
      <c r="E34" s="38" t="s">
        <v>279</v>
      </c>
      <c r="G34" s="11">
        <f t="shared" si="24"/>
        <v>0</v>
      </c>
      <c r="H34" s="19">
        <f t="shared" si="25"/>
      </c>
      <c r="I34" s="11">
        <f t="shared" si="26"/>
      </c>
      <c r="J34" s="11">
        <f t="shared" si="27"/>
      </c>
      <c r="K34" s="11">
        <f t="shared" si="28"/>
      </c>
      <c r="L34" s="11">
        <f t="shared" si="29"/>
      </c>
      <c r="M34" s="11">
        <f t="shared" si="30"/>
      </c>
      <c r="N34" s="11">
        <f t="shared" si="31"/>
      </c>
      <c r="O34" s="11">
        <f t="shared" si="0"/>
      </c>
      <c r="P34" s="20">
        <f t="shared" si="1"/>
        <v>0</v>
      </c>
      <c r="Q34" s="11">
        <f t="shared" si="32"/>
      </c>
      <c r="R34" s="20">
        <f t="shared" si="33"/>
      </c>
      <c r="S34" s="20">
        <f t="shared" si="34"/>
      </c>
      <c r="T34" s="27">
        <f t="shared" si="35"/>
      </c>
      <c r="V34" s="11">
        <f t="shared" si="36"/>
        <v>13</v>
      </c>
      <c r="W34" s="19">
        <f t="shared" si="37"/>
        <v>33</v>
      </c>
      <c r="X34" s="11">
        <f t="shared" si="38"/>
        <v>15</v>
      </c>
      <c r="Y34" s="11">
        <f t="shared" si="39"/>
        <v>4</v>
      </c>
      <c r="Z34" s="11">
        <f t="shared" si="40"/>
        <v>1</v>
      </c>
      <c r="AA34" s="11">
        <f t="shared" si="41"/>
        <v>1</v>
      </c>
      <c r="AB34" s="11">
        <f t="shared" si="42"/>
      </c>
      <c r="AC34" s="11">
        <f t="shared" si="43"/>
      </c>
      <c r="AD34" s="11">
        <f t="shared" si="2"/>
        <v>1</v>
      </c>
      <c r="AE34" s="20">
        <f t="shared" si="3"/>
        <v>5</v>
      </c>
      <c r="AF34" s="11">
        <f t="shared" si="44"/>
      </c>
      <c r="AG34" s="20">
        <f t="shared" si="45"/>
      </c>
      <c r="AH34" s="20">
        <f t="shared" si="46"/>
      </c>
      <c r="AI34" s="27">
        <f t="shared" si="47"/>
      </c>
      <c r="AK34" s="11">
        <f t="shared" si="48"/>
        <v>0</v>
      </c>
      <c r="AL34" s="19">
        <f t="shared" si="49"/>
      </c>
      <c r="AM34" s="11">
        <f t="shared" si="50"/>
      </c>
      <c r="AN34" s="11">
        <f t="shared" si="51"/>
      </c>
      <c r="AO34" s="11">
        <f t="shared" si="52"/>
      </c>
      <c r="AP34" s="11">
        <f t="shared" si="53"/>
      </c>
      <c r="AQ34" s="11">
        <f t="shared" si="54"/>
      </c>
      <c r="AR34" s="11">
        <f t="shared" si="55"/>
      </c>
      <c r="AS34" s="11">
        <f t="shared" si="4"/>
      </c>
      <c r="AT34" s="20">
        <f t="shared" si="5"/>
        <v>0</v>
      </c>
      <c r="AU34" s="11">
        <f t="shared" si="56"/>
      </c>
      <c r="AV34" s="20">
        <f t="shared" si="57"/>
      </c>
      <c r="AW34" s="20">
        <f t="shared" si="58"/>
      </c>
      <c r="AX34" s="27">
        <f t="shared" si="59"/>
      </c>
      <c r="AZ34" s="11">
        <f t="shared" si="60"/>
        <v>0</v>
      </c>
      <c r="BA34" s="19">
        <f t="shared" si="61"/>
      </c>
      <c r="BB34" s="11">
        <f t="shared" si="62"/>
      </c>
      <c r="BC34" s="11">
        <f t="shared" si="63"/>
      </c>
      <c r="BD34" s="11">
        <f t="shared" si="64"/>
      </c>
      <c r="BE34" s="11">
        <f t="shared" si="65"/>
      </c>
      <c r="BF34" s="11">
        <f t="shared" si="66"/>
      </c>
      <c r="BG34" s="11">
        <f t="shared" si="67"/>
      </c>
      <c r="BH34" s="11">
        <f t="shared" si="6"/>
      </c>
      <c r="BI34" s="20">
        <f t="shared" si="7"/>
        <v>0</v>
      </c>
      <c r="BJ34" s="11">
        <f t="shared" si="68"/>
      </c>
      <c r="BK34" s="20">
        <f t="shared" si="69"/>
      </c>
      <c r="BL34" s="20">
        <f t="shared" si="70"/>
      </c>
      <c r="BM34" s="27">
        <f t="shared" si="71"/>
      </c>
      <c r="BO34" s="11">
        <f t="shared" si="72"/>
        <v>0</v>
      </c>
      <c r="BP34" s="19">
        <f t="shared" si="73"/>
      </c>
      <c r="BQ34" s="11">
        <f t="shared" si="74"/>
      </c>
      <c r="BR34" s="11">
        <f t="shared" si="75"/>
      </c>
      <c r="BS34" s="11">
        <f t="shared" si="76"/>
      </c>
      <c r="BT34" s="11">
        <f t="shared" si="77"/>
      </c>
      <c r="BU34" s="11">
        <f t="shared" si="78"/>
      </c>
      <c r="BV34" s="11">
        <f t="shared" si="79"/>
      </c>
      <c r="BW34" s="11">
        <f t="shared" si="8"/>
      </c>
      <c r="BX34" s="20">
        <f t="shared" si="9"/>
        <v>0</v>
      </c>
      <c r="BY34" s="11">
        <f t="shared" si="80"/>
      </c>
      <c r="BZ34" s="20">
        <f t="shared" si="81"/>
      </c>
      <c r="CA34" s="20">
        <f t="shared" si="82"/>
      </c>
      <c r="CB34" s="27">
        <f t="shared" si="83"/>
      </c>
      <c r="CD34" s="11">
        <f t="shared" si="84"/>
        <v>0</v>
      </c>
      <c r="CE34" s="19">
        <f t="shared" si="85"/>
      </c>
      <c r="CF34" s="11">
        <f t="shared" si="86"/>
      </c>
      <c r="CG34" s="11">
        <f t="shared" si="87"/>
      </c>
      <c r="CH34" s="11">
        <f t="shared" si="88"/>
      </c>
      <c r="CI34" s="11">
        <f t="shared" si="89"/>
      </c>
      <c r="CJ34" s="11">
        <f t="shared" si="90"/>
      </c>
      <c r="CK34" s="11">
        <f t="shared" si="91"/>
      </c>
      <c r="CL34" s="11">
        <f t="shared" si="10"/>
      </c>
      <c r="CM34" s="20">
        <f t="shared" si="11"/>
        <v>0</v>
      </c>
      <c r="CN34" s="11">
        <f t="shared" si="92"/>
      </c>
      <c r="CO34" s="20">
        <f t="shared" si="93"/>
      </c>
      <c r="CP34" s="20">
        <f t="shared" si="94"/>
      </c>
      <c r="CQ34" s="27">
        <f t="shared" si="95"/>
      </c>
      <c r="CS34" s="11">
        <f t="shared" si="96"/>
        <v>0</v>
      </c>
      <c r="CT34" s="19">
        <f t="shared" si="97"/>
      </c>
      <c r="CU34" s="11">
        <f t="shared" si="98"/>
      </c>
      <c r="CV34" s="11">
        <f t="shared" si="99"/>
      </c>
      <c r="CW34" s="11">
        <f t="shared" si="100"/>
      </c>
      <c r="CX34" s="11">
        <f t="shared" si="101"/>
      </c>
      <c r="CY34" s="11">
        <f t="shared" si="102"/>
      </c>
      <c r="CZ34" s="11">
        <f t="shared" si="103"/>
      </c>
      <c r="DA34" s="11">
        <f t="shared" si="12"/>
      </c>
      <c r="DB34" s="20">
        <f t="shared" si="13"/>
        <v>0</v>
      </c>
      <c r="DC34" s="11">
        <f t="shared" si="104"/>
      </c>
      <c r="DD34" s="20">
        <f t="shared" si="105"/>
      </c>
      <c r="DE34" s="20">
        <f t="shared" si="106"/>
      </c>
      <c r="DF34" s="27">
        <f t="shared" si="107"/>
      </c>
      <c r="DH34" s="11">
        <f t="shared" si="108"/>
        <v>0</v>
      </c>
      <c r="DI34" s="19">
        <f t="shared" si="109"/>
      </c>
      <c r="DJ34" s="11">
        <f t="shared" si="110"/>
      </c>
      <c r="DK34" s="11">
        <f t="shared" si="111"/>
      </c>
      <c r="DL34" s="11">
        <f t="shared" si="112"/>
      </c>
      <c r="DM34" s="11">
        <f t="shared" si="113"/>
      </c>
      <c r="DN34" s="11">
        <f t="shared" si="114"/>
      </c>
      <c r="DO34" s="11">
        <f t="shared" si="115"/>
      </c>
      <c r="DP34" s="11">
        <f t="shared" si="14"/>
      </c>
      <c r="DQ34" s="20">
        <f t="shared" si="15"/>
        <v>0</v>
      </c>
      <c r="DR34" s="11">
        <f t="shared" si="116"/>
      </c>
      <c r="DS34" s="20">
        <f t="shared" si="117"/>
      </c>
      <c r="DT34" s="20">
        <f t="shared" si="118"/>
      </c>
      <c r="DU34" s="27">
        <f t="shared" si="119"/>
      </c>
      <c r="DW34" s="11">
        <f t="shared" si="120"/>
        <v>0</v>
      </c>
      <c r="DX34" s="19">
        <f t="shared" si="121"/>
      </c>
      <c r="DY34" s="11">
        <f t="shared" si="122"/>
      </c>
      <c r="DZ34" s="11">
        <f t="shared" si="123"/>
      </c>
      <c r="EA34" s="11">
        <f t="shared" si="124"/>
      </c>
      <c r="EB34" s="11">
        <f t="shared" si="125"/>
      </c>
      <c r="EC34" s="11">
        <f t="shared" si="126"/>
      </c>
      <c r="ED34" s="11">
        <f t="shared" si="127"/>
      </c>
      <c r="EE34" s="11">
        <f t="shared" si="16"/>
      </c>
      <c r="EF34" s="20">
        <f t="shared" si="17"/>
        <v>0</v>
      </c>
      <c r="EG34" s="11">
        <f t="shared" si="128"/>
      </c>
      <c r="EH34" s="20">
        <f t="shared" si="129"/>
      </c>
      <c r="EI34" s="20">
        <f t="shared" si="130"/>
      </c>
      <c r="EJ34" s="27">
        <f t="shared" si="131"/>
      </c>
      <c r="EL34" s="11">
        <f t="shared" si="132"/>
        <v>0</v>
      </c>
      <c r="EM34" s="19">
        <f t="shared" si="133"/>
      </c>
      <c r="EN34" s="11">
        <f t="shared" si="134"/>
      </c>
      <c r="EO34" s="11">
        <f t="shared" si="135"/>
      </c>
      <c r="EP34" s="11">
        <f t="shared" si="136"/>
      </c>
      <c r="EQ34" s="11">
        <f t="shared" si="137"/>
      </c>
      <c r="ER34" s="11">
        <f t="shared" si="138"/>
      </c>
      <c r="ES34" s="11">
        <f t="shared" si="139"/>
      </c>
      <c r="ET34" s="11">
        <f t="shared" si="18"/>
      </c>
      <c r="EU34" s="20">
        <f t="shared" si="19"/>
        <v>0</v>
      </c>
      <c r="EV34" s="11">
        <f t="shared" si="140"/>
      </c>
      <c r="EW34" s="20">
        <f t="shared" si="141"/>
      </c>
      <c r="EX34" s="20">
        <f t="shared" si="142"/>
      </c>
      <c r="EY34" s="27">
        <f t="shared" si="143"/>
      </c>
      <c r="FA34" s="11">
        <f t="shared" si="144"/>
        <v>1</v>
      </c>
      <c r="FB34" s="19">
        <f t="shared" si="145"/>
        <v>15</v>
      </c>
      <c r="FC34" s="11">
        <f t="shared" si="146"/>
        <v>33</v>
      </c>
      <c r="FD34" s="11">
        <f t="shared" si="147"/>
        <v>3</v>
      </c>
      <c r="FE34" s="11">
        <f t="shared" si="148"/>
        <v>1</v>
      </c>
      <c r="FF34" s="11">
        <f t="shared" si="149"/>
      </c>
      <c r="FG34" s="11">
        <f t="shared" si="150"/>
        <v>1</v>
      </c>
      <c r="FH34" s="11">
        <f t="shared" si="151"/>
      </c>
      <c r="FI34" s="11">
        <f t="shared" si="20"/>
        <v>0</v>
      </c>
      <c r="FJ34" s="20">
        <f t="shared" si="21"/>
        <v>0</v>
      </c>
      <c r="FK34" s="11">
        <f t="shared" si="152"/>
      </c>
      <c r="FL34" s="20">
        <f t="shared" si="153"/>
      </c>
      <c r="FM34" s="20">
        <f t="shared" si="154"/>
      </c>
      <c r="FN34" s="27">
        <f t="shared" si="155"/>
        <v>1</v>
      </c>
      <c r="FP34" s="11">
        <f t="shared" si="156"/>
        <v>0</v>
      </c>
      <c r="FQ34" s="19">
        <f t="shared" si="157"/>
      </c>
      <c r="FR34" s="11">
        <f t="shared" si="158"/>
      </c>
      <c r="FS34" s="11">
        <f t="shared" si="159"/>
      </c>
      <c r="FT34" s="11">
        <f t="shared" si="160"/>
      </c>
      <c r="FU34" s="11">
        <f t="shared" si="161"/>
      </c>
      <c r="FV34" s="11">
        <f t="shared" si="162"/>
      </c>
      <c r="FW34" s="11">
        <f t="shared" si="163"/>
      </c>
      <c r="FX34" s="11">
        <f t="shared" si="22"/>
      </c>
      <c r="FY34" s="20">
        <f t="shared" si="23"/>
        <v>0</v>
      </c>
      <c r="FZ34" s="11">
        <f t="shared" si="164"/>
      </c>
      <c r="GA34" s="20">
        <f t="shared" si="165"/>
      </c>
      <c r="GB34" s="20">
        <f t="shared" si="166"/>
      </c>
      <c r="GC34" s="27">
        <f t="shared" si="167"/>
      </c>
    </row>
    <row r="35" spans="1:185" ht="12.75">
      <c r="A35" s="6">
        <v>38072</v>
      </c>
      <c r="B35" s="7" t="s">
        <v>209</v>
      </c>
      <c r="C35" s="7" t="s">
        <v>199</v>
      </c>
      <c r="D35" s="38" t="s">
        <v>285</v>
      </c>
      <c r="E35" s="38" t="s">
        <v>169</v>
      </c>
      <c r="G35" s="11">
        <f t="shared" si="24"/>
        <v>15</v>
      </c>
      <c r="H35" s="19">
        <f t="shared" si="25"/>
        <v>26</v>
      </c>
      <c r="I35" s="11">
        <f t="shared" si="26"/>
        <v>26</v>
      </c>
      <c r="J35" s="11">
        <f t="shared" si="27"/>
        <v>3</v>
      </c>
      <c r="K35" s="11">
        <f t="shared" si="28"/>
        <v>1</v>
      </c>
      <c r="L35" s="11">
        <f t="shared" si="29"/>
      </c>
      <c r="M35" s="11">
        <f t="shared" si="30"/>
      </c>
      <c r="N35" s="11">
        <f t="shared" si="31"/>
        <v>1</v>
      </c>
      <c r="O35" s="11">
        <f t="shared" si="0"/>
        <v>0</v>
      </c>
      <c r="P35" s="20">
        <f t="shared" si="1"/>
        <v>2</v>
      </c>
      <c r="Q35" s="11">
        <f t="shared" si="32"/>
      </c>
      <c r="R35" s="20">
        <f t="shared" si="33"/>
      </c>
      <c r="S35" s="20">
        <f t="shared" si="34"/>
      </c>
      <c r="T35" s="27">
        <f t="shared" si="35"/>
      </c>
      <c r="V35" s="11">
        <f t="shared" si="36"/>
        <v>0</v>
      </c>
      <c r="W35" s="19">
        <f t="shared" si="37"/>
      </c>
      <c r="X35" s="11">
        <f t="shared" si="38"/>
      </c>
      <c r="Y35" s="11">
        <f t="shared" si="39"/>
      </c>
      <c r="Z35" s="11">
        <f t="shared" si="40"/>
      </c>
      <c r="AA35" s="11">
        <f t="shared" si="41"/>
      </c>
      <c r="AB35" s="11">
        <f t="shared" si="42"/>
      </c>
      <c r="AC35" s="11">
        <f t="shared" si="43"/>
      </c>
      <c r="AD35" s="11">
        <f t="shared" si="2"/>
      </c>
      <c r="AE35" s="20">
        <f t="shared" si="3"/>
        <v>0</v>
      </c>
      <c r="AF35" s="11">
        <f t="shared" si="44"/>
      </c>
      <c r="AG35" s="20">
        <f t="shared" si="45"/>
      </c>
      <c r="AH35" s="20">
        <f t="shared" si="46"/>
      </c>
      <c r="AI35" s="27">
        <f t="shared" si="47"/>
      </c>
      <c r="AK35" s="11">
        <f t="shared" si="48"/>
        <v>0</v>
      </c>
      <c r="AL35" s="19">
        <f t="shared" si="49"/>
      </c>
      <c r="AM35" s="11">
        <f t="shared" si="50"/>
      </c>
      <c r="AN35" s="11">
        <f t="shared" si="51"/>
      </c>
      <c r="AO35" s="11">
        <f t="shared" si="52"/>
      </c>
      <c r="AP35" s="11">
        <f t="shared" si="53"/>
      </c>
      <c r="AQ35" s="11">
        <f t="shared" si="54"/>
      </c>
      <c r="AR35" s="11">
        <f t="shared" si="55"/>
      </c>
      <c r="AS35" s="11">
        <f t="shared" si="4"/>
      </c>
      <c r="AT35" s="20">
        <f t="shared" si="5"/>
        <v>0</v>
      </c>
      <c r="AU35" s="11">
        <f t="shared" si="56"/>
      </c>
      <c r="AV35" s="20">
        <f t="shared" si="57"/>
      </c>
      <c r="AW35" s="20">
        <f t="shared" si="58"/>
      </c>
      <c r="AX35" s="27">
        <f t="shared" si="59"/>
      </c>
      <c r="AZ35" s="11">
        <f t="shared" si="60"/>
        <v>0</v>
      </c>
      <c r="BA35" s="19">
        <f t="shared" si="61"/>
      </c>
      <c r="BB35" s="11">
        <f t="shared" si="62"/>
      </c>
      <c r="BC35" s="11">
        <f t="shared" si="63"/>
      </c>
      <c r="BD35" s="11">
        <f t="shared" si="64"/>
      </c>
      <c r="BE35" s="11">
        <f t="shared" si="65"/>
      </c>
      <c r="BF35" s="11">
        <f t="shared" si="66"/>
      </c>
      <c r="BG35" s="11">
        <f t="shared" si="67"/>
      </c>
      <c r="BH35" s="11">
        <f t="shared" si="6"/>
      </c>
      <c r="BI35" s="20">
        <f t="shared" si="7"/>
        <v>0</v>
      </c>
      <c r="BJ35" s="11">
        <f t="shared" si="68"/>
      </c>
      <c r="BK35" s="20">
        <f t="shared" si="69"/>
      </c>
      <c r="BL35" s="20">
        <f t="shared" si="70"/>
      </c>
      <c r="BM35" s="27">
        <f t="shared" si="71"/>
      </c>
      <c r="BO35" s="11">
        <f t="shared" si="72"/>
        <v>0</v>
      </c>
      <c r="BP35" s="19">
        <f t="shared" si="73"/>
      </c>
      <c r="BQ35" s="11">
        <f t="shared" si="74"/>
      </c>
      <c r="BR35" s="11">
        <f t="shared" si="75"/>
      </c>
      <c r="BS35" s="11">
        <f t="shared" si="76"/>
      </c>
      <c r="BT35" s="11">
        <f t="shared" si="77"/>
      </c>
      <c r="BU35" s="11">
        <f t="shared" si="78"/>
      </c>
      <c r="BV35" s="11">
        <f t="shared" si="79"/>
      </c>
      <c r="BW35" s="11">
        <f t="shared" si="8"/>
      </c>
      <c r="BX35" s="20">
        <f t="shared" si="9"/>
        <v>0</v>
      </c>
      <c r="BY35" s="11">
        <f t="shared" si="80"/>
      </c>
      <c r="BZ35" s="20">
        <f t="shared" si="81"/>
      </c>
      <c r="CA35" s="20">
        <f t="shared" si="82"/>
      </c>
      <c r="CB35" s="27">
        <f t="shared" si="83"/>
      </c>
      <c r="CD35" s="11">
        <f t="shared" si="84"/>
        <v>0</v>
      </c>
      <c r="CE35" s="19">
        <f t="shared" si="85"/>
      </c>
      <c r="CF35" s="11">
        <f t="shared" si="86"/>
      </c>
      <c r="CG35" s="11">
        <f t="shared" si="87"/>
      </c>
      <c r="CH35" s="11">
        <f t="shared" si="88"/>
      </c>
      <c r="CI35" s="11">
        <f t="shared" si="89"/>
      </c>
      <c r="CJ35" s="11">
        <f t="shared" si="90"/>
      </c>
      <c r="CK35" s="11">
        <f t="shared" si="91"/>
      </c>
      <c r="CL35" s="11">
        <f t="shared" si="10"/>
      </c>
      <c r="CM35" s="20">
        <f t="shared" si="11"/>
        <v>0</v>
      </c>
      <c r="CN35" s="11">
        <f t="shared" si="92"/>
      </c>
      <c r="CO35" s="20">
        <f t="shared" si="93"/>
      </c>
      <c r="CP35" s="20">
        <f t="shared" si="94"/>
      </c>
      <c r="CQ35" s="27">
        <f t="shared" si="95"/>
      </c>
      <c r="CS35" s="11">
        <f t="shared" si="96"/>
        <v>0</v>
      </c>
      <c r="CT35" s="19">
        <f t="shared" si="97"/>
      </c>
      <c r="CU35" s="11">
        <f t="shared" si="98"/>
      </c>
      <c r="CV35" s="11">
        <f t="shared" si="99"/>
      </c>
      <c r="CW35" s="11">
        <f t="shared" si="100"/>
      </c>
      <c r="CX35" s="11">
        <f t="shared" si="101"/>
      </c>
      <c r="CY35" s="11">
        <f t="shared" si="102"/>
      </c>
      <c r="CZ35" s="11">
        <f t="shared" si="103"/>
      </c>
      <c r="DA35" s="11">
        <f t="shared" si="12"/>
      </c>
      <c r="DB35" s="20">
        <f t="shared" si="13"/>
        <v>0</v>
      </c>
      <c r="DC35" s="11">
        <f t="shared" si="104"/>
      </c>
      <c r="DD35" s="20">
        <f t="shared" si="105"/>
      </c>
      <c r="DE35" s="20">
        <f t="shared" si="106"/>
      </c>
      <c r="DF35" s="27">
        <f t="shared" si="107"/>
      </c>
      <c r="DH35" s="11">
        <f t="shared" si="108"/>
        <v>1</v>
      </c>
      <c r="DI35" s="19">
        <f t="shared" si="109"/>
        <v>26</v>
      </c>
      <c r="DJ35" s="11">
        <f t="shared" si="110"/>
        <v>26</v>
      </c>
      <c r="DK35" s="11">
        <f t="shared" si="111"/>
        <v>2</v>
      </c>
      <c r="DL35" s="11">
        <f t="shared" si="112"/>
        <v>1</v>
      </c>
      <c r="DM35" s="11">
        <f t="shared" si="113"/>
      </c>
      <c r="DN35" s="11">
        <f t="shared" si="114"/>
      </c>
      <c r="DO35" s="11">
        <f t="shared" si="115"/>
        <v>1</v>
      </c>
      <c r="DP35" s="11">
        <f t="shared" si="14"/>
        <v>0</v>
      </c>
      <c r="DQ35" s="20">
        <f t="shared" si="15"/>
        <v>2</v>
      </c>
      <c r="DR35" s="11">
        <f t="shared" si="116"/>
      </c>
      <c r="DS35" s="20">
        <f t="shared" si="117"/>
      </c>
      <c r="DT35" s="20">
        <f t="shared" si="118"/>
      </c>
      <c r="DU35" s="27">
        <f t="shared" si="119"/>
      </c>
      <c r="DW35" s="11">
        <f t="shared" si="120"/>
        <v>0</v>
      </c>
      <c r="DX35" s="19">
        <f t="shared" si="121"/>
      </c>
      <c r="DY35" s="11">
        <f t="shared" si="122"/>
      </c>
      <c r="DZ35" s="11">
        <f t="shared" si="123"/>
      </c>
      <c r="EA35" s="11">
        <f t="shared" si="124"/>
      </c>
      <c r="EB35" s="11">
        <f t="shared" si="125"/>
      </c>
      <c r="EC35" s="11">
        <f t="shared" si="126"/>
      </c>
      <c r="ED35" s="11">
        <f t="shared" si="127"/>
      </c>
      <c r="EE35" s="11">
        <f t="shared" si="16"/>
      </c>
      <c r="EF35" s="20">
        <f t="shared" si="17"/>
        <v>0</v>
      </c>
      <c r="EG35" s="11">
        <f t="shared" si="128"/>
      </c>
      <c r="EH35" s="20">
        <f t="shared" si="129"/>
      </c>
      <c r="EI35" s="20">
        <f t="shared" si="130"/>
      </c>
      <c r="EJ35" s="27">
        <f t="shared" si="131"/>
      </c>
      <c r="EL35" s="11">
        <f t="shared" si="132"/>
        <v>0</v>
      </c>
      <c r="EM35" s="19">
        <f t="shared" si="133"/>
      </c>
      <c r="EN35" s="11">
        <f t="shared" si="134"/>
      </c>
      <c r="EO35" s="11">
        <f t="shared" si="135"/>
      </c>
      <c r="EP35" s="11">
        <f t="shared" si="136"/>
      </c>
      <c r="EQ35" s="11">
        <f t="shared" si="137"/>
      </c>
      <c r="ER35" s="11">
        <f t="shared" si="138"/>
      </c>
      <c r="ES35" s="11">
        <f t="shared" si="139"/>
      </c>
      <c r="ET35" s="11">
        <f t="shared" si="18"/>
      </c>
      <c r="EU35" s="20">
        <f t="shared" si="19"/>
        <v>0</v>
      </c>
      <c r="EV35" s="11">
        <f t="shared" si="140"/>
      </c>
      <c r="EW35" s="20">
        <f t="shared" si="141"/>
      </c>
      <c r="EX35" s="20">
        <f t="shared" si="142"/>
      </c>
      <c r="EY35" s="27">
        <f t="shared" si="143"/>
      </c>
      <c r="FA35" s="11">
        <f t="shared" si="144"/>
        <v>0</v>
      </c>
      <c r="FB35" s="19">
        <f t="shared" si="145"/>
      </c>
      <c r="FC35" s="11">
        <f t="shared" si="146"/>
      </c>
      <c r="FD35" s="11">
        <f t="shared" si="147"/>
      </c>
      <c r="FE35" s="11">
        <f t="shared" si="148"/>
      </c>
      <c r="FF35" s="11">
        <f t="shared" si="149"/>
      </c>
      <c r="FG35" s="11">
        <f t="shared" si="150"/>
      </c>
      <c r="FH35" s="11">
        <f t="shared" si="151"/>
      </c>
      <c r="FI35" s="11">
        <f t="shared" si="20"/>
      </c>
      <c r="FJ35" s="20">
        <f t="shared" si="21"/>
        <v>0</v>
      </c>
      <c r="FK35" s="11">
        <f t="shared" si="152"/>
      </c>
      <c r="FL35" s="20">
        <f t="shared" si="153"/>
      </c>
      <c r="FM35" s="20">
        <f t="shared" si="154"/>
      </c>
      <c r="FN35" s="27">
        <f t="shared" si="155"/>
      </c>
      <c r="FP35" s="11">
        <f t="shared" si="156"/>
        <v>0</v>
      </c>
      <c r="FQ35" s="19">
        <f t="shared" si="157"/>
      </c>
      <c r="FR35" s="11">
        <f t="shared" si="158"/>
      </c>
      <c r="FS35" s="11">
        <f t="shared" si="159"/>
      </c>
      <c r="FT35" s="11">
        <f t="shared" si="160"/>
      </c>
      <c r="FU35" s="11">
        <f t="shared" si="161"/>
      </c>
      <c r="FV35" s="11">
        <f t="shared" si="162"/>
      </c>
      <c r="FW35" s="11">
        <f t="shared" si="163"/>
      </c>
      <c r="FX35" s="11">
        <f t="shared" si="22"/>
      </c>
      <c r="FY35" s="20">
        <f t="shared" si="23"/>
        <v>0</v>
      </c>
      <c r="FZ35" s="11">
        <f t="shared" si="164"/>
      </c>
      <c r="GA35" s="20">
        <f t="shared" si="165"/>
      </c>
      <c r="GB35" s="20">
        <f t="shared" si="166"/>
      </c>
      <c r="GC35" s="27">
        <f t="shared" si="167"/>
      </c>
    </row>
    <row r="36" spans="1:185" ht="12.75">
      <c r="A36" s="6">
        <v>38073</v>
      </c>
      <c r="B36" s="7" t="s">
        <v>210</v>
      </c>
      <c r="C36" s="7" t="s">
        <v>32</v>
      </c>
      <c r="D36" s="38" t="s">
        <v>292</v>
      </c>
      <c r="E36" s="38" t="s">
        <v>171</v>
      </c>
      <c r="G36" s="11">
        <f t="shared" si="24"/>
        <v>0</v>
      </c>
      <c r="H36" s="19">
        <f t="shared" si="25"/>
      </c>
      <c r="I36" s="11">
        <f t="shared" si="26"/>
      </c>
      <c r="J36" s="11">
        <f t="shared" si="27"/>
      </c>
      <c r="K36" s="11">
        <f t="shared" si="28"/>
      </c>
      <c r="L36" s="11">
        <f t="shared" si="29"/>
      </c>
      <c r="M36" s="11">
        <f t="shared" si="30"/>
      </c>
      <c r="N36" s="11">
        <f t="shared" si="31"/>
      </c>
      <c r="O36" s="11">
        <f t="shared" si="0"/>
      </c>
      <c r="P36" s="20">
        <f t="shared" si="1"/>
        <v>0</v>
      </c>
      <c r="Q36" s="11">
        <f t="shared" si="32"/>
      </c>
      <c r="R36" s="20">
        <f t="shared" si="33"/>
      </c>
      <c r="S36" s="20">
        <f t="shared" si="34"/>
      </c>
      <c r="T36" s="27">
        <f t="shared" si="35"/>
      </c>
      <c r="V36" s="11">
        <f t="shared" si="36"/>
        <v>0</v>
      </c>
      <c r="W36" s="19">
        <f t="shared" si="37"/>
      </c>
      <c r="X36" s="11">
        <f t="shared" si="38"/>
      </c>
      <c r="Y36" s="11">
        <f t="shared" si="39"/>
      </c>
      <c r="Z36" s="11">
        <f t="shared" si="40"/>
      </c>
      <c r="AA36" s="11">
        <f t="shared" si="41"/>
      </c>
      <c r="AB36" s="11">
        <f t="shared" si="42"/>
      </c>
      <c r="AC36" s="11">
        <f t="shared" si="43"/>
      </c>
      <c r="AD36" s="11">
        <f t="shared" si="2"/>
      </c>
      <c r="AE36" s="20">
        <f t="shared" si="3"/>
        <v>0</v>
      </c>
      <c r="AF36" s="11">
        <f t="shared" si="44"/>
      </c>
      <c r="AG36" s="20">
        <f t="shared" si="45"/>
      </c>
      <c r="AH36" s="20">
        <f t="shared" si="46"/>
      </c>
      <c r="AI36" s="27">
        <f t="shared" si="47"/>
      </c>
      <c r="AK36" s="11">
        <f t="shared" si="48"/>
        <v>0</v>
      </c>
      <c r="AL36" s="19">
        <f t="shared" si="49"/>
      </c>
      <c r="AM36" s="11">
        <f t="shared" si="50"/>
      </c>
      <c r="AN36" s="11">
        <f t="shared" si="51"/>
      </c>
      <c r="AO36" s="11">
        <f t="shared" si="52"/>
      </c>
      <c r="AP36" s="11">
        <f t="shared" si="53"/>
      </c>
      <c r="AQ36" s="11">
        <f t="shared" si="54"/>
      </c>
      <c r="AR36" s="11">
        <f t="shared" si="55"/>
      </c>
      <c r="AS36" s="11">
        <f t="shared" si="4"/>
      </c>
      <c r="AT36" s="20">
        <f t="shared" si="5"/>
        <v>0</v>
      </c>
      <c r="AU36" s="11">
        <f t="shared" si="56"/>
      </c>
      <c r="AV36" s="20">
        <f t="shared" si="57"/>
      </c>
      <c r="AW36" s="20">
        <f t="shared" si="58"/>
      </c>
      <c r="AX36" s="27">
        <f t="shared" si="59"/>
      </c>
      <c r="AZ36" s="11">
        <f t="shared" si="60"/>
        <v>0</v>
      </c>
      <c r="BA36" s="19">
        <f t="shared" si="61"/>
      </c>
      <c r="BB36" s="11">
        <f t="shared" si="62"/>
      </c>
      <c r="BC36" s="11">
        <f t="shared" si="63"/>
      </c>
      <c r="BD36" s="11">
        <f t="shared" si="64"/>
      </c>
      <c r="BE36" s="11">
        <f t="shared" si="65"/>
      </c>
      <c r="BF36" s="11">
        <f t="shared" si="66"/>
      </c>
      <c r="BG36" s="11">
        <f t="shared" si="67"/>
      </c>
      <c r="BH36" s="11">
        <f t="shared" si="6"/>
      </c>
      <c r="BI36" s="20">
        <f t="shared" si="7"/>
        <v>0</v>
      </c>
      <c r="BJ36" s="11">
        <f t="shared" si="68"/>
      </c>
      <c r="BK36" s="20">
        <f t="shared" si="69"/>
      </c>
      <c r="BL36" s="20">
        <f t="shared" si="70"/>
      </c>
      <c r="BM36" s="27">
        <f t="shared" si="71"/>
      </c>
      <c r="BO36" s="11">
        <f t="shared" si="72"/>
        <v>1</v>
      </c>
      <c r="BP36" s="19">
        <f t="shared" si="73"/>
        <v>32</v>
      </c>
      <c r="BQ36" s="11">
        <f t="shared" si="74"/>
        <v>17</v>
      </c>
      <c r="BR36" s="11">
        <f t="shared" si="75"/>
        <v>2</v>
      </c>
      <c r="BS36" s="11">
        <f t="shared" si="76"/>
        <v>1</v>
      </c>
      <c r="BT36" s="11">
        <f t="shared" si="77"/>
        <v>1</v>
      </c>
      <c r="BU36" s="11">
        <f t="shared" si="78"/>
      </c>
      <c r="BV36" s="11">
        <f t="shared" si="79"/>
      </c>
      <c r="BW36" s="11">
        <f t="shared" si="8"/>
        <v>0</v>
      </c>
      <c r="BX36" s="20">
        <f t="shared" si="9"/>
        <v>4</v>
      </c>
      <c r="BY36" s="11">
        <f t="shared" si="80"/>
      </c>
      <c r="BZ36" s="20">
        <f t="shared" si="81"/>
      </c>
      <c r="CA36" s="20">
        <f t="shared" si="82"/>
        <v>1</v>
      </c>
      <c r="CB36" s="27">
        <f t="shared" si="83"/>
      </c>
      <c r="CD36" s="11">
        <f t="shared" si="84"/>
        <v>0</v>
      </c>
      <c r="CE36" s="19">
        <f t="shared" si="85"/>
      </c>
      <c r="CF36" s="11">
        <f t="shared" si="86"/>
      </c>
      <c r="CG36" s="11">
        <f t="shared" si="87"/>
      </c>
      <c r="CH36" s="11">
        <f t="shared" si="88"/>
      </c>
      <c r="CI36" s="11">
        <f t="shared" si="89"/>
      </c>
      <c r="CJ36" s="11">
        <f t="shared" si="90"/>
      </c>
      <c r="CK36" s="11">
        <f t="shared" si="91"/>
      </c>
      <c r="CL36" s="11">
        <f t="shared" si="10"/>
      </c>
      <c r="CM36" s="20">
        <f t="shared" si="11"/>
        <v>0</v>
      </c>
      <c r="CN36" s="11">
        <f t="shared" si="92"/>
      </c>
      <c r="CO36" s="20">
        <f t="shared" si="93"/>
      </c>
      <c r="CP36" s="20">
        <f t="shared" si="94"/>
      </c>
      <c r="CQ36" s="27">
        <f t="shared" si="95"/>
      </c>
      <c r="CS36" s="11">
        <f t="shared" si="96"/>
        <v>0</v>
      </c>
      <c r="CT36" s="19">
        <f t="shared" si="97"/>
      </c>
      <c r="CU36" s="11">
        <f t="shared" si="98"/>
      </c>
      <c r="CV36" s="11">
        <f t="shared" si="99"/>
      </c>
      <c r="CW36" s="11">
        <f t="shared" si="100"/>
      </c>
      <c r="CX36" s="11">
        <f t="shared" si="101"/>
      </c>
      <c r="CY36" s="11">
        <f t="shared" si="102"/>
      </c>
      <c r="CZ36" s="11">
        <f t="shared" si="103"/>
      </c>
      <c r="DA36" s="11">
        <f t="shared" si="12"/>
      </c>
      <c r="DB36" s="20">
        <f t="shared" si="13"/>
        <v>0</v>
      </c>
      <c r="DC36" s="11">
        <f t="shared" si="104"/>
      </c>
      <c r="DD36" s="20">
        <f t="shared" si="105"/>
      </c>
      <c r="DE36" s="20">
        <f t="shared" si="106"/>
      </c>
      <c r="DF36" s="27">
        <f t="shared" si="107"/>
      </c>
      <c r="DH36" s="11">
        <f t="shared" si="108"/>
        <v>0</v>
      </c>
      <c r="DI36" s="19">
        <f t="shared" si="109"/>
      </c>
      <c r="DJ36" s="11">
        <f t="shared" si="110"/>
      </c>
      <c r="DK36" s="11">
        <f t="shared" si="111"/>
      </c>
      <c r="DL36" s="11">
        <f t="shared" si="112"/>
      </c>
      <c r="DM36" s="11">
        <f t="shared" si="113"/>
      </c>
      <c r="DN36" s="11">
        <f t="shared" si="114"/>
      </c>
      <c r="DO36" s="11">
        <f t="shared" si="115"/>
      </c>
      <c r="DP36" s="11">
        <f t="shared" si="14"/>
      </c>
      <c r="DQ36" s="20">
        <f t="shared" si="15"/>
        <v>0</v>
      </c>
      <c r="DR36" s="11">
        <f t="shared" si="116"/>
      </c>
      <c r="DS36" s="20">
        <f t="shared" si="117"/>
      </c>
      <c r="DT36" s="20">
        <f t="shared" si="118"/>
      </c>
      <c r="DU36" s="27">
        <f t="shared" si="119"/>
      </c>
      <c r="DW36" s="11">
        <f t="shared" si="120"/>
        <v>0</v>
      </c>
      <c r="DX36" s="19">
        <f t="shared" si="121"/>
      </c>
      <c r="DY36" s="11">
        <f t="shared" si="122"/>
      </c>
      <c r="DZ36" s="11">
        <f t="shared" si="123"/>
      </c>
      <c r="EA36" s="11">
        <f t="shared" si="124"/>
      </c>
      <c r="EB36" s="11">
        <f t="shared" si="125"/>
      </c>
      <c r="EC36" s="11">
        <f t="shared" si="126"/>
      </c>
      <c r="ED36" s="11">
        <f t="shared" si="127"/>
      </c>
      <c r="EE36" s="11">
        <f t="shared" si="16"/>
      </c>
      <c r="EF36" s="20">
        <f t="shared" si="17"/>
        <v>0</v>
      </c>
      <c r="EG36" s="11">
        <f t="shared" si="128"/>
      </c>
      <c r="EH36" s="20">
        <f t="shared" si="129"/>
      </c>
      <c r="EI36" s="20">
        <f t="shared" si="130"/>
      </c>
      <c r="EJ36" s="27">
        <f t="shared" si="131"/>
      </c>
      <c r="EL36" s="11">
        <f t="shared" si="132"/>
        <v>0</v>
      </c>
      <c r="EM36" s="19">
        <f t="shared" si="133"/>
      </c>
      <c r="EN36" s="11">
        <f t="shared" si="134"/>
      </c>
      <c r="EO36" s="11">
        <f t="shared" si="135"/>
      </c>
      <c r="EP36" s="11">
        <f t="shared" si="136"/>
      </c>
      <c r="EQ36" s="11">
        <f t="shared" si="137"/>
      </c>
      <c r="ER36" s="11">
        <f t="shared" si="138"/>
      </c>
      <c r="ES36" s="11">
        <f t="shared" si="139"/>
      </c>
      <c r="ET36" s="11">
        <f t="shared" si="18"/>
      </c>
      <c r="EU36" s="20">
        <f t="shared" si="19"/>
        <v>0</v>
      </c>
      <c r="EV36" s="11">
        <f t="shared" si="140"/>
      </c>
      <c r="EW36" s="20">
        <f t="shared" si="141"/>
      </c>
      <c r="EX36" s="20">
        <f t="shared" si="142"/>
      </c>
      <c r="EY36" s="27">
        <f t="shared" si="143"/>
      </c>
      <c r="FA36" s="11">
        <f t="shared" si="144"/>
        <v>0</v>
      </c>
      <c r="FB36" s="19">
        <f t="shared" si="145"/>
      </c>
      <c r="FC36" s="11">
        <f t="shared" si="146"/>
      </c>
      <c r="FD36" s="11">
        <f t="shared" si="147"/>
      </c>
      <c r="FE36" s="11">
        <f t="shared" si="148"/>
      </c>
      <c r="FF36" s="11">
        <f t="shared" si="149"/>
      </c>
      <c r="FG36" s="11">
        <f t="shared" si="150"/>
      </c>
      <c r="FH36" s="11">
        <f t="shared" si="151"/>
      </c>
      <c r="FI36" s="11">
        <f t="shared" si="20"/>
      </c>
      <c r="FJ36" s="20">
        <f t="shared" si="21"/>
        <v>0</v>
      </c>
      <c r="FK36" s="11">
        <f t="shared" si="152"/>
      </c>
      <c r="FL36" s="20">
        <f t="shared" si="153"/>
      </c>
      <c r="FM36" s="20">
        <f t="shared" si="154"/>
      </c>
      <c r="FN36" s="27">
        <f t="shared" si="155"/>
      </c>
      <c r="FP36" s="11">
        <f t="shared" si="156"/>
        <v>11</v>
      </c>
      <c r="FQ36" s="19">
        <f t="shared" si="157"/>
        <v>17</v>
      </c>
      <c r="FR36" s="11">
        <f t="shared" si="158"/>
        <v>32</v>
      </c>
      <c r="FS36" s="11">
        <f t="shared" si="159"/>
        <v>2</v>
      </c>
      <c r="FT36" s="11">
        <f t="shared" si="160"/>
        <v>1</v>
      </c>
      <c r="FU36" s="11">
        <f t="shared" si="161"/>
      </c>
      <c r="FV36" s="11">
        <f t="shared" si="162"/>
        <v>1</v>
      </c>
      <c r="FW36" s="11">
        <f t="shared" si="163"/>
      </c>
      <c r="FX36" s="11">
        <f t="shared" si="22"/>
        <v>0</v>
      </c>
      <c r="FY36" s="20">
        <f t="shared" si="23"/>
        <v>0</v>
      </c>
      <c r="FZ36" s="11">
        <f t="shared" si="164"/>
      </c>
      <c r="GA36" s="20">
        <f t="shared" si="165"/>
      </c>
      <c r="GB36" s="20">
        <f t="shared" si="166"/>
      </c>
      <c r="GC36" s="27">
        <f t="shared" si="167"/>
      </c>
    </row>
    <row r="37" spans="1:185" ht="12.75">
      <c r="A37" s="6">
        <v>38073</v>
      </c>
      <c r="B37" s="7" t="s">
        <v>33</v>
      </c>
      <c r="C37" s="7" t="s">
        <v>26</v>
      </c>
      <c r="D37" s="38" t="s">
        <v>290</v>
      </c>
      <c r="E37" s="38" t="s">
        <v>291</v>
      </c>
      <c r="G37" s="11">
        <f t="shared" si="24"/>
        <v>0</v>
      </c>
      <c r="H37" s="19">
        <f t="shared" si="25"/>
      </c>
      <c r="I37" s="11">
        <f t="shared" si="26"/>
      </c>
      <c r="J37" s="11">
        <f t="shared" si="27"/>
      </c>
      <c r="K37" s="11">
        <f t="shared" si="28"/>
      </c>
      <c r="L37" s="11">
        <f t="shared" si="29"/>
      </c>
      <c r="M37" s="11">
        <f t="shared" si="30"/>
      </c>
      <c r="N37" s="11">
        <f t="shared" si="31"/>
      </c>
      <c r="O37" s="11">
        <f t="shared" si="0"/>
      </c>
      <c r="P37" s="20">
        <f t="shared" si="1"/>
        <v>0</v>
      </c>
      <c r="Q37" s="11">
        <f t="shared" si="32"/>
      </c>
      <c r="R37" s="20">
        <f t="shared" si="33"/>
      </c>
      <c r="S37" s="20">
        <f t="shared" si="34"/>
      </c>
      <c r="T37" s="27">
        <f t="shared" si="35"/>
      </c>
      <c r="V37" s="11">
        <f t="shared" si="36"/>
        <v>0</v>
      </c>
      <c r="W37" s="19">
        <f t="shared" si="37"/>
      </c>
      <c r="X37" s="11">
        <f t="shared" si="38"/>
      </c>
      <c r="Y37" s="11">
        <f t="shared" si="39"/>
      </c>
      <c r="Z37" s="11">
        <f t="shared" si="40"/>
      </c>
      <c r="AA37" s="11">
        <f t="shared" si="41"/>
      </c>
      <c r="AB37" s="11">
        <f t="shared" si="42"/>
      </c>
      <c r="AC37" s="11">
        <f t="shared" si="43"/>
      </c>
      <c r="AD37" s="11">
        <f t="shared" si="2"/>
      </c>
      <c r="AE37" s="20">
        <f t="shared" si="3"/>
        <v>0</v>
      </c>
      <c r="AF37" s="11">
        <f t="shared" si="44"/>
      </c>
      <c r="AG37" s="20">
        <f t="shared" si="45"/>
      </c>
      <c r="AH37" s="20">
        <f t="shared" si="46"/>
      </c>
      <c r="AI37" s="27">
        <f t="shared" si="47"/>
      </c>
      <c r="AK37" s="11">
        <f t="shared" si="48"/>
        <v>0</v>
      </c>
      <c r="AL37" s="19">
        <f t="shared" si="49"/>
      </c>
      <c r="AM37" s="11">
        <f t="shared" si="50"/>
      </c>
      <c r="AN37" s="11">
        <f t="shared" si="51"/>
      </c>
      <c r="AO37" s="11">
        <f t="shared" si="52"/>
      </c>
      <c r="AP37" s="11">
        <f t="shared" si="53"/>
      </c>
      <c r="AQ37" s="11">
        <f t="shared" si="54"/>
      </c>
      <c r="AR37" s="11">
        <f t="shared" si="55"/>
      </c>
      <c r="AS37" s="11">
        <f t="shared" si="4"/>
      </c>
      <c r="AT37" s="20">
        <f t="shared" si="5"/>
        <v>0</v>
      </c>
      <c r="AU37" s="11">
        <f t="shared" si="56"/>
      </c>
      <c r="AV37" s="20">
        <f t="shared" si="57"/>
      </c>
      <c r="AW37" s="20">
        <f t="shared" si="58"/>
      </c>
      <c r="AX37" s="27">
        <f t="shared" si="59"/>
      </c>
      <c r="AZ37" s="11">
        <f t="shared" si="60"/>
        <v>0</v>
      </c>
      <c r="BA37" s="19">
        <f t="shared" si="61"/>
      </c>
      <c r="BB37" s="11">
        <f t="shared" si="62"/>
      </c>
      <c r="BC37" s="11">
        <f t="shared" si="63"/>
      </c>
      <c r="BD37" s="11">
        <f t="shared" si="64"/>
      </c>
      <c r="BE37" s="11">
        <f t="shared" si="65"/>
      </c>
      <c r="BF37" s="11">
        <f t="shared" si="66"/>
      </c>
      <c r="BG37" s="11">
        <f t="shared" si="67"/>
      </c>
      <c r="BH37" s="11">
        <f t="shared" si="6"/>
      </c>
      <c r="BI37" s="20">
        <f t="shared" si="7"/>
        <v>0</v>
      </c>
      <c r="BJ37" s="11">
        <f t="shared" si="68"/>
      </c>
      <c r="BK37" s="20">
        <f t="shared" si="69"/>
      </c>
      <c r="BL37" s="20">
        <f t="shared" si="70"/>
      </c>
      <c r="BM37" s="27">
        <f t="shared" si="71"/>
      </c>
      <c r="BO37" s="11">
        <f t="shared" si="72"/>
        <v>0</v>
      </c>
      <c r="BP37" s="19">
        <f t="shared" si="73"/>
      </c>
      <c r="BQ37" s="11">
        <f t="shared" si="74"/>
      </c>
      <c r="BR37" s="11">
        <f t="shared" si="75"/>
      </c>
      <c r="BS37" s="11">
        <f t="shared" si="76"/>
      </c>
      <c r="BT37" s="11">
        <f t="shared" si="77"/>
      </c>
      <c r="BU37" s="11">
        <f t="shared" si="78"/>
      </c>
      <c r="BV37" s="11">
        <f t="shared" si="79"/>
      </c>
      <c r="BW37" s="11">
        <f t="shared" si="8"/>
      </c>
      <c r="BX37" s="20">
        <f t="shared" si="9"/>
        <v>0</v>
      </c>
      <c r="BY37" s="11">
        <f t="shared" si="80"/>
      </c>
      <c r="BZ37" s="20">
        <f t="shared" si="81"/>
      </c>
      <c r="CA37" s="20">
        <f t="shared" si="82"/>
      </c>
      <c r="CB37" s="27">
        <f t="shared" si="83"/>
      </c>
      <c r="CD37" s="11">
        <f t="shared" si="84"/>
        <v>1</v>
      </c>
      <c r="CE37" s="19">
        <f t="shared" si="85"/>
        <v>46</v>
      </c>
      <c r="CF37" s="11">
        <f t="shared" si="86"/>
        <v>29</v>
      </c>
      <c r="CG37" s="11">
        <f t="shared" si="87"/>
        <v>6</v>
      </c>
      <c r="CH37" s="11">
        <f t="shared" si="88"/>
        <v>1</v>
      </c>
      <c r="CI37" s="11">
        <f t="shared" si="89"/>
        <v>1</v>
      </c>
      <c r="CJ37" s="11">
        <f t="shared" si="90"/>
      </c>
      <c r="CK37" s="11">
        <f t="shared" si="91"/>
      </c>
      <c r="CL37" s="11">
        <f t="shared" si="10"/>
        <v>1</v>
      </c>
      <c r="CM37" s="20">
        <f t="shared" si="11"/>
        <v>5</v>
      </c>
      <c r="CN37" s="11">
        <f t="shared" si="92"/>
      </c>
      <c r="CO37" s="20">
        <f t="shared" si="93"/>
      </c>
      <c r="CP37" s="20">
        <f t="shared" si="94"/>
        <v>1</v>
      </c>
      <c r="CQ37" s="27">
        <f t="shared" si="95"/>
      </c>
      <c r="CS37" s="11">
        <f t="shared" si="96"/>
        <v>14</v>
      </c>
      <c r="CT37" s="19">
        <f t="shared" si="97"/>
        <v>29</v>
      </c>
      <c r="CU37" s="11">
        <f t="shared" si="98"/>
        <v>46</v>
      </c>
      <c r="CV37" s="11">
        <f t="shared" si="99"/>
        <v>4</v>
      </c>
      <c r="CW37" s="11">
        <f t="shared" si="100"/>
        <v>1</v>
      </c>
      <c r="CX37" s="11">
        <f t="shared" si="101"/>
      </c>
      <c r="CY37" s="11">
        <f t="shared" si="102"/>
        <v>1</v>
      </c>
      <c r="CZ37" s="11">
        <f t="shared" si="103"/>
      </c>
      <c r="DA37" s="11">
        <f t="shared" si="12"/>
        <v>1</v>
      </c>
      <c r="DB37" s="20">
        <f t="shared" si="13"/>
        <v>1</v>
      </c>
      <c r="DC37" s="11">
        <f t="shared" si="104"/>
      </c>
      <c r="DD37" s="20">
        <f t="shared" si="105"/>
      </c>
      <c r="DE37" s="20">
        <f t="shared" si="106"/>
      </c>
      <c r="DF37" s="27">
        <f t="shared" si="107"/>
      </c>
      <c r="DH37" s="11">
        <f t="shared" si="108"/>
        <v>0</v>
      </c>
      <c r="DI37" s="19">
        <f t="shared" si="109"/>
      </c>
      <c r="DJ37" s="11">
        <f t="shared" si="110"/>
      </c>
      <c r="DK37" s="11">
        <f t="shared" si="111"/>
      </c>
      <c r="DL37" s="11">
        <f t="shared" si="112"/>
      </c>
      <c r="DM37" s="11">
        <f t="shared" si="113"/>
      </c>
      <c r="DN37" s="11">
        <f t="shared" si="114"/>
      </c>
      <c r="DO37" s="11">
        <f t="shared" si="115"/>
      </c>
      <c r="DP37" s="11">
        <f t="shared" si="14"/>
      </c>
      <c r="DQ37" s="20">
        <f t="shared" si="15"/>
        <v>0</v>
      </c>
      <c r="DR37" s="11">
        <f t="shared" si="116"/>
      </c>
      <c r="DS37" s="20">
        <f t="shared" si="117"/>
      </c>
      <c r="DT37" s="20">
        <f t="shared" si="118"/>
      </c>
      <c r="DU37" s="27">
        <f t="shared" si="119"/>
      </c>
      <c r="DW37" s="11">
        <f t="shared" si="120"/>
        <v>0</v>
      </c>
      <c r="DX37" s="19">
        <f t="shared" si="121"/>
      </c>
      <c r="DY37" s="11">
        <f t="shared" si="122"/>
      </c>
      <c r="DZ37" s="11">
        <f t="shared" si="123"/>
      </c>
      <c r="EA37" s="11">
        <f t="shared" si="124"/>
      </c>
      <c r="EB37" s="11">
        <f t="shared" si="125"/>
      </c>
      <c r="EC37" s="11">
        <f t="shared" si="126"/>
      </c>
      <c r="ED37" s="11">
        <f t="shared" si="127"/>
      </c>
      <c r="EE37" s="11">
        <f t="shared" si="16"/>
      </c>
      <c r="EF37" s="20">
        <f t="shared" si="17"/>
        <v>0</v>
      </c>
      <c r="EG37" s="11">
        <f t="shared" si="128"/>
      </c>
      <c r="EH37" s="20">
        <f t="shared" si="129"/>
      </c>
      <c r="EI37" s="20">
        <f t="shared" si="130"/>
      </c>
      <c r="EJ37" s="27">
        <f t="shared" si="131"/>
      </c>
      <c r="EL37" s="11">
        <f t="shared" si="132"/>
        <v>0</v>
      </c>
      <c r="EM37" s="19">
        <f t="shared" si="133"/>
      </c>
      <c r="EN37" s="11">
        <f t="shared" si="134"/>
      </c>
      <c r="EO37" s="11">
        <f t="shared" si="135"/>
      </c>
      <c r="EP37" s="11">
        <f t="shared" si="136"/>
      </c>
      <c r="EQ37" s="11">
        <f t="shared" si="137"/>
      </c>
      <c r="ER37" s="11">
        <f t="shared" si="138"/>
      </c>
      <c r="ES37" s="11">
        <f t="shared" si="139"/>
      </c>
      <c r="ET37" s="11">
        <f t="shared" si="18"/>
      </c>
      <c r="EU37" s="20">
        <f t="shared" si="19"/>
        <v>0</v>
      </c>
      <c r="EV37" s="11">
        <f t="shared" si="140"/>
      </c>
      <c r="EW37" s="20">
        <f t="shared" si="141"/>
      </c>
      <c r="EX37" s="20">
        <f t="shared" si="142"/>
      </c>
      <c r="EY37" s="27">
        <f t="shared" si="143"/>
      </c>
      <c r="FA37" s="11">
        <f t="shared" si="144"/>
        <v>0</v>
      </c>
      <c r="FB37" s="19">
        <f t="shared" si="145"/>
      </c>
      <c r="FC37" s="11">
        <f t="shared" si="146"/>
      </c>
      <c r="FD37" s="11">
        <f t="shared" si="147"/>
      </c>
      <c r="FE37" s="11">
        <f t="shared" si="148"/>
      </c>
      <c r="FF37" s="11">
        <f t="shared" si="149"/>
      </c>
      <c r="FG37" s="11">
        <f t="shared" si="150"/>
      </c>
      <c r="FH37" s="11">
        <f t="shared" si="151"/>
      </c>
      <c r="FI37" s="11">
        <f t="shared" si="20"/>
      </c>
      <c r="FJ37" s="20">
        <f t="shared" si="21"/>
        <v>0</v>
      </c>
      <c r="FK37" s="11">
        <f t="shared" si="152"/>
      </c>
      <c r="FL37" s="20">
        <f t="shared" si="153"/>
      </c>
      <c r="FM37" s="20">
        <f t="shared" si="154"/>
      </c>
      <c r="FN37" s="27">
        <f t="shared" si="155"/>
      </c>
      <c r="FP37" s="11">
        <f t="shared" si="156"/>
        <v>0</v>
      </c>
      <c r="FQ37" s="19">
        <f t="shared" si="157"/>
      </c>
      <c r="FR37" s="11">
        <f t="shared" si="158"/>
      </c>
      <c r="FS37" s="11">
        <f t="shared" si="159"/>
      </c>
      <c r="FT37" s="11">
        <f t="shared" si="160"/>
      </c>
      <c r="FU37" s="11">
        <f t="shared" si="161"/>
      </c>
      <c r="FV37" s="11">
        <f t="shared" si="162"/>
      </c>
      <c r="FW37" s="11">
        <f t="shared" si="163"/>
      </c>
      <c r="FX37" s="11">
        <f t="shared" si="22"/>
      </c>
      <c r="FY37" s="20">
        <f t="shared" si="23"/>
        <v>0</v>
      </c>
      <c r="FZ37" s="11">
        <f t="shared" si="164"/>
      </c>
      <c r="GA37" s="20">
        <f t="shared" si="165"/>
      </c>
      <c r="GB37" s="20">
        <f t="shared" si="166"/>
      </c>
      <c r="GC37" s="27">
        <f t="shared" si="167"/>
      </c>
    </row>
    <row r="38" spans="1:185" ht="12.75">
      <c r="A38" s="6">
        <v>38073</v>
      </c>
      <c r="B38" s="7" t="s">
        <v>211</v>
      </c>
      <c r="C38" s="7" t="s">
        <v>15</v>
      </c>
      <c r="D38" s="38" t="s">
        <v>288</v>
      </c>
      <c r="E38" s="38" t="s">
        <v>289</v>
      </c>
      <c r="G38" s="11">
        <f t="shared" si="24"/>
        <v>0</v>
      </c>
      <c r="H38" s="19">
        <f t="shared" si="25"/>
      </c>
      <c r="I38" s="11">
        <f t="shared" si="26"/>
      </c>
      <c r="J38" s="11">
        <f t="shared" si="27"/>
      </c>
      <c r="K38" s="11">
        <f t="shared" si="28"/>
      </c>
      <c r="L38" s="11">
        <f t="shared" si="29"/>
      </c>
      <c r="M38" s="11">
        <f t="shared" si="30"/>
      </c>
      <c r="N38" s="11">
        <f t="shared" si="31"/>
      </c>
      <c r="O38" s="11">
        <f t="shared" si="0"/>
      </c>
      <c r="P38" s="20">
        <f t="shared" si="1"/>
        <v>0</v>
      </c>
      <c r="Q38" s="11">
        <f t="shared" si="32"/>
      </c>
      <c r="R38" s="20">
        <f t="shared" si="33"/>
      </c>
      <c r="S38" s="20">
        <f t="shared" si="34"/>
      </c>
      <c r="T38" s="27">
        <f t="shared" si="35"/>
      </c>
      <c r="V38" s="11">
        <f t="shared" si="36"/>
        <v>0</v>
      </c>
      <c r="W38" s="19">
        <f t="shared" si="37"/>
      </c>
      <c r="X38" s="11">
        <f t="shared" si="38"/>
      </c>
      <c r="Y38" s="11">
        <f t="shared" si="39"/>
      </c>
      <c r="Z38" s="11">
        <f t="shared" si="40"/>
      </c>
      <c r="AA38" s="11">
        <f t="shared" si="41"/>
      </c>
      <c r="AB38" s="11">
        <f t="shared" si="42"/>
      </c>
      <c r="AC38" s="11">
        <f t="shared" si="43"/>
      </c>
      <c r="AD38" s="11">
        <f t="shared" si="2"/>
      </c>
      <c r="AE38" s="20">
        <f t="shared" si="3"/>
        <v>0</v>
      </c>
      <c r="AF38" s="11">
        <f t="shared" si="44"/>
      </c>
      <c r="AG38" s="20">
        <f t="shared" si="45"/>
      </c>
      <c r="AH38" s="20">
        <f t="shared" si="46"/>
      </c>
      <c r="AI38" s="27">
        <f t="shared" si="47"/>
      </c>
      <c r="AK38" s="11">
        <f t="shared" si="48"/>
        <v>13</v>
      </c>
      <c r="AL38" s="19">
        <f t="shared" si="49"/>
        <v>11</v>
      </c>
      <c r="AM38" s="11">
        <f t="shared" si="50"/>
        <v>25</v>
      </c>
      <c r="AN38" s="11">
        <f t="shared" si="51"/>
        <v>1</v>
      </c>
      <c r="AO38" s="11">
        <f t="shared" si="52"/>
        <v>1</v>
      </c>
      <c r="AP38" s="11">
        <f t="shared" si="53"/>
      </c>
      <c r="AQ38" s="11">
        <f t="shared" si="54"/>
        <v>1</v>
      </c>
      <c r="AR38" s="11">
        <f t="shared" si="55"/>
      </c>
      <c r="AS38" s="11">
        <f t="shared" si="4"/>
        <v>0</v>
      </c>
      <c r="AT38" s="20">
        <f t="shared" si="5"/>
        <v>0</v>
      </c>
      <c r="AU38" s="11">
        <f t="shared" si="56"/>
      </c>
      <c r="AV38" s="20">
        <f t="shared" si="57"/>
      </c>
      <c r="AW38" s="20">
        <f t="shared" si="58"/>
      </c>
      <c r="AX38" s="27">
        <f t="shared" si="59"/>
      </c>
      <c r="AZ38" s="11">
        <f t="shared" si="60"/>
        <v>0</v>
      </c>
      <c r="BA38" s="19">
        <f t="shared" si="61"/>
      </c>
      <c r="BB38" s="11">
        <f t="shared" si="62"/>
      </c>
      <c r="BC38" s="11">
        <f t="shared" si="63"/>
      </c>
      <c r="BD38" s="11">
        <f t="shared" si="64"/>
      </c>
      <c r="BE38" s="11">
        <f t="shared" si="65"/>
      </c>
      <c r="BF38" s="11">
        <f t="shared" si="66"/>
      </c>
      <c r="BG38" s="11">
        <f t="shared" si="67"/>
      </c>
      <c r="BH38" s="11">
        <f t="shared" si="6"/>
      </c>
      <c r="BI38" s="20">
        <f t="shared" si="7"/>
        <v>0</v>
      </c>
      <c r="BJ38" s="11">
        <f t="shared" si="68"/>
      </c>
      <c r="BK38" s="20">
        <f t="shared" si="69"/>
      </c>
      <c r="BL38" s="20">
        <f t="shared" si="70"/>
      </c>
      <c r="BM38" s="27">
        <f t="shared" si="71"/>
      </c>
      <c r="BO38" s="11">
        <f t="shared" si="72"/>
        <v>0</v>
      </c>
      <c r="BP38" s="19">
        <f t="shared" si="73"/>
      </c>
      <c r="BQ38" s="11">
        <f t="shared" si="74"/>
      </c>
      <c r="BR38" s="11">
        <f t="shared" si="75"/>
      </c>
      <c r="BS38" s="11">
        <f t="shared" si="76"/>
      </c>
      <c r="BT38" s="11">
        <f t="shared" si="77"/>
      </c>
      <c r="BU38" s="11">
        <f t="shared" si="78"/>
      </c>
      <c r="BV38" s="11">
        <f t="shared" si="79"/>
      </c>
      <c r="BW38" s="11">
        <f t="shared" si="8"/>
      </c>
      <c r="BX38" s="20">
        <f t="shared" si="9"/>
        <v>0</v>
      </c>
      <c r="BY38" s="11">
        <f t="shared" si="80"/>
      </c>
      <c r="BZ38" s="20">
        <f t="shared" si="81"/>
      </c>
      <c r="CA38" s="20">
        <f t="shared" si="82"/>
      </c>
      <c r="CB38" s="27">
        <f t="shared" si="83"/>
      </c>
      <c r="CD38" s="11">
        <f t="shared" si="84"/>
        <v>0</v>
      </c>
      <c r="CE38" s="19">
        <f t="shared" si="85"/>
      </c>
      <c r="CF38" s="11">
        <f t="shared" si="86"/>
      </c>
      <c r="CG38" s="11">
        <f t="shared" si="87"/>
      </c>
      <c r="CH38" s="11">
        <f t="shared" si="88"/>
      </c>
      <c r="CI38" s="11">
        <f t="shared" si="89"/>
      </c>
      <c r="CJ38" s="11">
        <f t="shared" si="90"/>
      </c>
      <c r="CK38" s="11">
        <f t="shared" si="91"/>
      </c>
      <c r="CL38" s="11">
        <f t="shared" si="10"/>
      </c>
      <c r="CM38" s="20">
        <f t="shared" si="11"/>
        <v>0</v>
      </c>
      <c r="CN38" s="11">
        <f t="shared" si="92"/>
      </c>
      <c r="CO38" s="20">
        <f t="shared" si="93"/>
      </c>
      <c r="CP38" s="20">
        <f t="shared" si="94"/>
      </c>
      <c r="CQ38" s="27">
        <f t="shared" si="95"/>
      </c>
      <c r="CS38" s="11">
        <f t="shared" si="96"/>
        <v>0</v>
      </c>
      <c r="CT38" s="19">
        <f t="shared" si="97"/>
      </c>
      <c r="CU38" s="11">
        <f t="shared" si="98"/>
      </c>
      <c r="CV38" s="11">
        <f t="shared" si="99"/>
      </c>
      <c r="CW38" s="11">
        <f t="shared" si="100"/>
      </c>
      <c r="CX38" s="11">
        <f t="shared" si="101"/>
      </c>
      <c r="CY38" s="11">
        <f t="shared" si="102"/>
      </c>
      <c r="CZ38" s="11">
        <f t="shared" si="103"/>
      </c>
      <c r="DA38" s="11">
        <f t="shared" si="12"/>
      </c>
      <c r="DB38" s="20">
        <f t="shared" si="13"/>
        <v>0</v>
      </c>
      <c r="DC38" s="11">
        <f t="shared" si="104"/>
      </c>
      <c r="DD38" s="20">
        <f t="shared" si="105"/>
      </c>
      <c r="DE38" s="20">
        <f t="shared" si="106"/>
      </c>
      <c r="DF38" s="27">
        <f t="shared" si="107"/>
      </c>
      <c r="DH38" s="11">
        <f t="shared" si="108"/>
        <v>0</v>
      </c>
      <c r="DI38" s="19">
        <f t="shared" si="109"/>
      </c>
      <c r="DJ38" s="11">
        <f t="shared" si="110"/>
      </c>
      <c r="DK38" s="11">
        <f t="shared" si="111"/>
      </c>
      <c r="DL38" s="11">
        <f t="shared" si="112"/>
      </c>
      <c r="DM38" s="11">
        <f t="shared" si="113"/>
      </c>
      <c r="DN38" s="11">
        <f t="shared" si="114"/>
      </c>
      <c r="DO38" s="11">
        <f t="shared" si="115"/>
      </c>
      <c r="DP38" s="11">
        <f t="shared" si="14"/>
      </c>
      <c r="DQ38" s="20">
        <f t="shared" si="15"/>
        <v>0</v>
      </c>
      <c r="DR38" s="11">
        <f t="shared" si="116"/>
      </c>
      <c r="DS38" s="20">
        <f t="shared" si="117"/>
      </c>
      <c r="DT38" s="20">
        <f t="shared" si="118"/>
      </c>
      <c r="DU38" s="27">
        <f t="shared" si="119"/>
      </c>
      <c r="DW38" s="11">
        <f t="shared" si="120"/>
        <v>0</v>
      </c>
      <c r="DX38" s="19">
        <f t="shared" si="121"/>
      </c>
      <c r="DY38" s="11">
        <f t="shared" si="122"/>
      </c>
      <c r="DZ38" s="11">
        <f t="shared" si="123"/>
      </c>
      <c r="EA38" s="11">
        <f t="shared" si="124"/>
      </c>
      <c r="EB38" s="11">
        <f t="shared" si="125"/>
      </c>
      <c r="EC38" s="11">
        <f t="shared" si="126"/>
      </c>
      <c r="ED38" s="11">
        <f t="shared" si="127"/>
      </c>
      <c r="EE38" s="11">
        <f t="shared" si="16"/>
      </c>
      <c r="EF38" s="20">
        <f t="shared" si="17"/>
        <v>0</v>
      </c>
      <c r="EG38" s="11">
        <f t="shared" si="128"/>
      </c>
      <c r="EH38" s="20">
        <f t="shared" si="129"/>
      </c>
      <c r="EI38" s="20">
        <f t="shared" si="130"/>
      </c>
      <c r="EJ38" s="27">
        <f t="shared" si="131"/>
      </c>
      <c r="EL38" s="11">
        <f t="shared" si="132"/>
        <v>0</v>
      </c>
      <c r="EM38" s="19">
        <f t="shared" si="133"/>
      </c>
      <c r="EN38" s="11">
        <f t="shared" si="134"/>
      </c>
      <c r="EO38" s="11">
        <f t="shared" si="135"/>
      </c>
      <c r="EP38" s="11">
        <f t="shared" si="136"/>
      </c>
      <c r="EQ38" s="11">
        <f t="shared" si="137"/>
      </c>
      <c r="ER38" s="11">
        <f t="shared" si="138"/>
      </c>
      <c r="ES38" s="11">
        <f t="shared" si="139"/>
      </c>
      <c r="ET38" s="11">
        <f t="shared" si="18"/>
      </c>
      <c r="EU38" s="20">
        <f t="shared" si="19"/>
        <v>0</v>
      </c>
      <c r="EV38" s="11">
        <f t="shared" si="140"/>
      </c>
      <c r="EW38" s="20">
        <f t="shared" si="141"/>
      </c>
      <c r="EX38" s="20">
        <f t="shared" si="142"/>
      </c>
      <c r="EY38" s="27">
        <f t="shared" si="143"/>
      </c>
      <c r="FA38" s="11">
        <f t="shared" si="144"/>
        <v>1</v>
      </c>
      <c r="FB38" s="19">
        <f t="shared" si="145"/>
        <v>25</v>
      </c>
      <c r="FC38" s="11">
        <f t="shared" si="146"/>
        <v>11</v>
      </c>
      <c r="FD38" s="11">
        <f t="shared" si="147"/>
        <v>3</v>
      </c>
      <c r="FE38" s="11">
        <f t="shared" si="148"/>
        <v>1</v>
      </c>
      <c r="FF38" s="11">
        <f t="shared" si="149"/>
        <v>1</v>
      </c>
      <c r="FG38" s="11">
        <f t="shared" si="150"/>
      </c>
      <c r="FH38" s="11">
        <f t="shared" si="151"/>
      </c>
      <c r="FI38" s="11">
        <f t="shared" si="20"/>
        <v>0</v>
      </c>
      <c r="FJ38" s="20">
        <f t="shared" si="21"/>
        <v>4</v>
      </c>
      <c r="FK38" s="11">
        <f t="shared" si="152"/>
      </c>
      <c r="FL38" s="20">
        <f t="shared" si="153"/>
      </c>
      <c r="FM38" s="20">
        <f t="shared" si="154"/>
        <v>1</v>
      </c>
      <c r="FN38" s="27">
        <f t="shared" si="155"/>
      </c>
      <c r="FP38" s="11">
        <f t="shared" si="156"/>
        <v>0</v>
      </c>
      <c r="FQ38" s="19">
        <f t="shared" si="157"/>
      </c>
      <c r="FR38" s="11">
        <f t="shared" si="158"/>
      </c>
      <c r="FS38" s="11">
        <f t="shared" si="159"/>
      </c>
      <c r="FT38" s="11">
        <f t="shared" si="160"/>
      </c>
      <c r="FU38" s="11">
        <f t="shared" si="161"/>
      </c>
      <c r="FV38" s="11">
        <f t="shared" si="162"/>
      </c>
      <c r="FW38" s="11">
        <f t="shared" si="163"/>
      </c>
      <c r="FX38" s="11">
        <f t="shared" si="22"/>
      </c>
      <c r="FY38" s="20">
        <f t="shared" si="23"/>
        <v>0</v>
      </c>
      <c r="FZ38" s="11">
        <f t="shared" si="164"/>
      </c>
      <c r="GA38" s="20">
        <f t="shared" si="165"/>
      </c>
      <c r="GB38" s="20">
        <f t="shared" si="166"/>
      </c>
      <c r="GC38" s="27">
        <f t="shared" si="167"/>
      </c>
    </row>
    <row r="39" spans="1:185" ht="12.75">
      <c r="A39" s="6">
        <v>38074</v>
      </c>
      <c r="B39" s="7" t="s">
        <v>42</v>
      </c>
      <c r="C39" s="7" t="s">
        <v>184</v>
      </c>
      <c r="D39" s="38" t="s">
        <v>286</v>
      </c>
      <c r="E39" s="38" t="s">
        <v>287</v>
      </c>
      <c r="G39" s="11">
        <f t="shared" si="24"/>
        <v>0</v>
      </c>
      <c r="H39" s="19">
        <f t="shared" si="25"/>
      </c>
      <c r="I39" s="11">
        <f t="shared" si="26"/>
      </c>
      <c r="J39" s="11">
        <f t="shared" si="27"/>
      </c>
      <c r="K39" s="11">
        <f t="shared" si="28"/>
      </c>
      <c r="L39" s="11">
        <f t="shared" si="29"/>
      </c>
      <c r="M39" s="11">
        <f t="shared" si="30"/>
      </c>
      <c r="N39" s="11">
        <f t="shared" si="31"/>
      </c>
      <c r="O39" s="11">
        <f aca="true" t="shared" si="168" ref="O39:O72">IF(E39="","",IF(ISNUMBER(IF(J39&gt;3,1,0)+IF(AND(I39&gt;H39,I39-H39&lt;8),1,0)),IF(J39&gt;3,1,0)+IF(AND(I39&gt;H39,I39-H39&lt;8),1,0),""))</f>
      </c>
      <c r="P39" s="20">
        <f aca="true" t="shared" si="169" ref="P39:P70">IF(L39=1,4,0)+IF(N39=1,2,0)+IF(ISNUMBER(O39),O39,0)</f>
        <v>0</v>
      </c>
      <c r="Q39" s="11">
        <f t="shared" si="32"/>
      </c>
      <c r="R39" s="20">
        <f t="shared" si="33"/>
      </c>
      <c r="S39" s="20">
        <f t="shared" si="34"/>
      </c>
      <c r="T39" s="27">
        <f t="shared" si="35"/>
      </c>
      <c r="V39" s="11">
        <f t="shared" si="36"/>
        <v>1</v>
      </c>
      <c r="W39" s="19">
        <f t="shared" si="37"/>
        <v>51</v>
      </c>
      <c r="X39" s="11">
        <f t="shared" si="38"/>
        <v>8</v>
      </c>
      <c r="Y39" s="11">
        <f t="shared" si="39"/>
        <v>7</v>
      </c>
      <c r="Z39" s="11">
        <f t="shared" si="40"/>
        <v>1</v>
      </c>
      <c r="AA39" s="11">
        <f t="shared" si="41"/>
        <v>1</v>
      </c>
      <c r="AB39" s="11">
        <f t="shared" si="42"/>
      </c>
      <c r="AC39" s="11">
        <f t="shared" si="43"/>
      </c>
      <c r="AD39" s="11">
        <f aca="true" t="shared" si="170" ref="AD39:AD72">IF(E39="","",IF(ISNUMBER(IF(Y39&gt;3,1,0)+IF(AND(X39&gt;W39,X39-W39&lt;8),1,0)),IF(Y39&gt;3,1,0)+IF(AND(X39&gt;W39,X39-W39&lt;8),1,0),""))</f>
        <v>1</v>
      </c>
      <c r="AE39" s="20">
        <f aca="true" t="shared" si="171" ref="AE39:AE70">IF(AA39=1,4,0)+IF(AC39=1,2,0)+IF(ISNUMBER(AD39),AD39,0)</f>
        <v>5</v>
      </c>
      <c r="AF39" s="11">
        <f t="shared" si="44"/>
      </c>
      <c r="AG39" s="20">
        <f t="shared" si="45"/>
      </c>
      <c r="AH39" s="20">
        <f t="shared" si="46"/>
        <v>1</v>
      </c>
      <c r="AI39" s="27">
        <f t="shared" si="47"/>
      </c>
      <c r="AK39" s="11">
        <f t="shared" si="48"/>
        <v>0</v>
      </c>
      <c r="AL39" s="19">
        <f t="shared" si="49"/>
      </c>
      <c r="AM39" s="11">
        <f t="shared" si="50"/>
      </c>
      <c r="AN39" s="11">
        <f t="shared" si="51"/>
      </c>
      <c r="AO39" s="11">
        <f t="shared" si="52"/>
      </c>
      <c r="AP39" s="11">
        <f t="shared" si="53"/>
      </c>
      <c r="AQ39" s="11">
        <f t="shared" si="54"/>
      </c>
      <c r="AR39" s="11">
        <f t="shared" si="55"/>
      </c>
      <c r="AS39" s="11">
        <f aca="true" t="shared" si="172" ref="AS39:AS72">IF(E39="","",IF(ISNUMBER(IF(AN39&gt;3,1,0)+IF(AND(AM39&gt;AL39,AM39-AL39&lt;8),1,0)),IF(AN39&gt;3,1,0)+IF(AND(AM39&gt;AL39,AM39-AL39&lt;8),1,0),""))</f>
      </c>
      <c r="AT39" s="20">
        <f aca="true" t="shared" si="173" ref="AT39:AT70">IF(AP39=1,4,0)+IF(AR39=1,2,0)+IF(ISNUMBER(AS39),AS39,0)</f>
        <v>0</v>
      </c>
      <c r="AU39" s="11">
        <f t="shared" si="56"/>
      </c>
      <c r="AV39" s="20">
        <f t="shared" si="57"/>
      </c>
      <c r="AW39" s="20">
        <f t="shared" si="58"/>
      </c>
      <c r="AX39" s="27">
        <f t="shared" si="59"/>
      </c>
      <c r="AZ39" s="11">
        <f t="shared" si="60"/>
        <v>0</v>
      </c>
      <c r="BA39" s="19">
        <f t="shared" si="61"/>
      </c>
      <c r="BB39" s="11">
        <f t="shared" si="62"/>
      </c>
      <c r="BC39" s="11">
        <f t="shared" si="63"/>
      </c>
      <c r="BD39" s="11">
        <f t="shared" si="64"/>
      </c>
      <c r="BE39" s="11">
        <f t="shared" si="65"/>
      </c>
      <c r="BF39" s="11">
        <f t="shared" si="66"/>
      </c>
      <c r="BG39" s="11">
        <f t="shared" si="67"/>
      </c>
      <c r="BH39" s="11">
        <f aca="true" t="shared" si="174" ref="BH39:BH72">IF(E39="","",IF(ISNUMBER(IF(BC39&gt;3,1,0)+IF(AND(BB39&gt;BA39,BB39-BA39&lt;8),1,0)),IF(BC39&gt;3,1,0)+IF(AND(BB39&gt;BA39,BB39-BA39&lt;8),1,0),""))</f>
      </c>
      <c r="BI39" s="20">
        <f aca="true" t="shared" si="175" ref="BI39:BI70">IF(BE39=1,4,0)+IF(BG39=1,2,0)+IF(ISNUMBER(BH39),BH39,0)</f>
        <v>0</v>
      </c>
      <c r="BJ39" s="11">
        <f t="shared" si="68"/>
      </c>
      <c r="BK39" s="20">
        <f t="shared" si="69"/>
      </c>
      <c r="BL39" s="20">
        <f t="shared" si="70"/>
      </c>
      <c r="BM39" s="27">
        <f t="shared" si="71"/>
      </c>
      <c r="BO39" s="11">
        <f t="shared" si="72"/>
        <v>0</v>
      </c>
      <c r="BP39" s="19">
        <f t="shared" si="73"/>
      </c>
      <c r="BQ39" s="11">
        <f t="shared" si="74"/>
      </c>
      <c r="BR39" s="11">
        <f t="shared" si="75"/>
      </c>
      <c r="BS39" s="11">
        <f t="shared" si="76"/>
      </c>
      <c r="BT39" s="11">
        <f t="shared" si="77"/>
      </c>
      <c r="BU39" s="11">
        <f t="shared" si="78"/>
      </c>
      <c r="BV39" s="11">
        <f t="shared" si="79"/>
      </c>
      <c r="BW39" s="11">
        <f aca="true" t="shared" si="176" ref="BW39:BW72">IF(E39="","",IF(ISNUMBER(IF(BR39&gt;3,1,0)+IF(AND(BQ39&gt;BP39,BQ39-BP39&lt;8),1,0)),IF(BR39&gt;3,1,0)+IF(AND(BQ39&gt;BP39,BQ39-BP39&lt;8),1,0),""))</f>
      </c>
      <c r="BX39" s="20">
        <f aca="true" t="shared" si="177" ref="BX39:BX70">IF(BT39=1,4,0)+IF(BV39=1,2,0)+IF(ISNUMBER(BW39),BW39,0)</f>
        <v>0</v>
      </c>
      <c r="BY39" s="11">
        <f t="shared" si="80"/>
      </c>
      <c r="BZ39" s="20">
        <f t="shared" si="81"/>
      </c>
      <c r="CA39" s="20">
        <f t="shared" si="82"/>
      </c>
      <c r="CB39" s="27">
        <f t="shared" si="83"/>
      </c>
      <c r="CD39" s="11">
        <f t="shared" si="84"/>
        <v>0</v>
      </c>
      <c r="CE39" s="19">
        <f t="shared" si="85"/>
      </c>
      <c r="CF39" s="11">
        <f t="shared" si="86"/>
      </c>
      <c r="CG39" s="11">
        <f t="shared" si="87"/>
      </c>
      <c r="CH39" s="11">
        <f t="shared" si="88"/>
      </c>
      <c r="CI39" s="11">
        <f t="shared" si="89"/>
      </c>
      <c r="CJ39" s="11">
        <f t="shared" si="90"/>
      </c>
      <c r="CK39" s="11">
        <f t="shared" si="91"/>
      </c>
      <c r="CL39" s="11">
        <f aca="true" t="shared" si="178" ref="CL39:CL72">IF(E39="","",IF(ISNUMBER(IF(CG39&gt;3,1,0)+IF(AND(CF39&gt;CE39,CF39-CE39&lt;8),1,0)),IF(CG39&gt;3,1,0)+IF(AND(CF39&gt;CE39,CF39-CE39&lt;8),1,0),""))</f>
      </c>
      <c r="CM39" s="20">
        <f aca="true" t="shared" si="179" ref="CM39:CM70">IF(CI39=1,4,0)+IF(CK39=1,2,0)+IF(ISNUMBER(CL39),CL39,0)</f>
        <v>0</v>
      </c>
      <c r="CN39" s="11">
        <f t="shared" si="92"/>
      </c>
      <c r="CO39" s="20">
        <f t="shared" si="93"/>
      </c>
      <c r="CP39" s="20">
        <f t="shared" si="94"/>
      </c>
      <c r="CQ39" s="27">
        <f t="shared" si="95"/>
      </c>
      <c r="CS39" s="11">
        <f t="shared" si="96"/>
        <v>0</v>
      </c>
      <c r="CT39" s="19">
        <f t="shared" si="97"/>
      </c>
      <c r="CU39" s="11">
        <f t="shared" si="98"/>
      </c>
      <c r="CV39" s="11">
        <f t="shared" si="99"/>
      </c>
      <c r="CW39" s="11">
        <f t="shared" si="100"/>
      </c>
      <c r="CX39" s="11">
        <f t="shared" si="101"/>
      </c>
      <c r="CY39" s="11">
        <f t="shared" si="102"/>
      </c>
      <c r="CZ39" s="11">
        <f t="shared" si="103"/>
      </c>
      <c r="DA39" s="11">
        <f aca="true" t="shared" si="180" ref="DA39:DA72">IF(E39="","",IF(ISNUMBER(IF(CV39&gt;3,1,0)+IF(AND(CU39&gt;CT39,CU39-CT39&lt;8),1,0)),IF(CV39&gt;3,1,0)+IF(AND(CU39&gt;CT39,CU39-CT39&lt;8),1,0),""))</f>
      </c>
      <c r="DB39" s="20">
        <f aca="true" t="shared" si="181" ref="DB39:DB70">IF(CX39=1,4,0)+IF(CZ39=1,2,0)+IF(ISNUMBER(DA39),DA39,0)</f>
        <v>0</v>
      </c>
      <c r="DC39" s="11">
        <f t="shared" si="104"/>
      </c>
      <c r="DD39" s="20">
        <f t="shared" si="105"/>
      </c>
      <c r="DE39" s="20">
        <f t="shared" si="106"/>
      </c>
      <c r="DF39" s="27">
        <f t="shared" si="107"/>
      </c>
      <c r="DH39" s="11">
        <f t="shared" si="108"/>
        <v>0</v>
      </c>
      <c r="DI39" s="19">
        <f t="shared" si="109"/>
      </c>
      <c r="DJ39" s="11">
        <f t="shared" si="110"/>
      </c>
      <c r="DK39" s="11">
        <f t="shared" si="111"/>
      </c>
      <c r="DL39" s="11">
        <f t="shared" si="112"/>
      </c>
      <c r="DM39" s="11">
        <f t="shared" si="113"/>
      </c>
      <c r="DN39" s="11">
        <f t="shared" si="114"/>
      </c>
      <c r="DO39" s="11">
        <f t="shared" si="115"/>
      </c>
      <c r="DP39" s="11">
        <f aca="true" t="shared" si="182" ref="DP39:DP72">IF(E39="","",IF(ISNUMBER(IF(DK39&gt;3,1,0)+IF(AND(DJ39&gt;DI39,DJ39-DI39&lt;8),1,0)),IF(DK39&gt;3,1,0)+IF(AND(DJ39&gt;DI39,DJ39-DI39&lt;8),1,0),""))</f>
      </c>
      <c r="DQ39" s="20">
        <f aca="true" t="shared" si="183" ref="DQ39:DQ70">IF(DM39=1,4,0)+IF(DO39=1,2,0)+IF(ISNUMBER(DP39),DP39,0)</f>
        <v>0</v>
      </c>
      <c r="DR39" s="11">
        <f t="shared" si="116"/>
      </c>
      <c r="DS39" s="20">
        <f t="shared" si="117"/>
      </c>
      <c r="DT39" s="20">
        <f t="shared" si="118"/>
      </c>
      <c r="DU39" s="27">
        <f t="shared" si="119"/>
      </c>
      <c r="DW39" s="11">
        <f t="shared" si="120"/>
        <v>13</v>
      </c>
      <c r="DX39" s="19">
        <f t="shared" si="121"/>
        <v>8</v>
      </c>
      <c r="DY39" s="11">
        <f t="shared" si="122"/>
        <v>51</v>
      </c>
      <c r="DZ39" s="11">
        <f t="shared" si="123"/>
        <v>1</v>
      </c>
      <c r="EA39" s="11">
        <f t="shared" si="124"/>
        <v>1</v>
      </c>
      <c r="EB39" s="11">
        <f t="shared" si="125"/>
      </c>
      <c r="EC39" s="11">
        <f t="shared" si="126"/>
        <v>1</v>
      </c>
      <c r="ED39" s="11">
        <f t="shared" si="127"/>
      </c>
      <c r="EE39" s="11">
        <f aca="true" t="shared" si="184" ref="EE39:EE72">IF(E39="","",IF(ISNUMBER(IF(DZ39&gt;3,1,0)+IF(AND(DY39&gt;DX39,DY39-DX39&lt;8),1,0)),IF(DZ39&gt;3,1,0)+IF(AND(DY39&gt;DX39,DY39-DX39&lt;8),1,0),""))</f>
        <v>0</v>
      </c>
      <c r="EF39" s="20">
        <f aca="true" t="shared" si="185" ref="EF39:EF70">IF(EB39=1,4,0)+IF(ED39=1,2,0)+IF(ISNUMBER(EE39),EE39,0)</f>
        <v>0</v>
      </c>
      <c r="EG39" s="11">
        <f t="shared" si="128"/>
      </c>
      <c r="EH39" s="20">
        <f t="shared" si="129"/>
      </c>
      <c r="EI39" s="20">
        <f t="shared" si="130"/>
      </c>
      <c r="EJ39" s="27">
        <f t="shared" si="131"/>
      </c>
      <c r="EL39" s="11">
        <f t="shared" si="132"/>
        <v>0</v>
      </c>
      <c r="EM39" s="19">
        <f t="shared" si="133"/>
      </c>
      <c r="EN39" s="11">
        <f t="shared" si="134"/>
      </c>
      <c r="EO39" s="11">
        <f t="shared" si="135"/>
      </c>
      <c r="EP39" s="11">
        <f t="shared" si="136"/>
      </c>
      <c r="EQ39" s="11">
        <f t="shared" si="137"/>
      </c>
      <c r="ER39" s="11">
        <f t="shared" si="138"/>
      </c>
      <c r="ES39" s="11">
        <f t="shared" si="139"/>
      </c>
      <c r="ET39" s="11">
        <f aca="true" t="shared" si="186" ref="ET39:ET72">IF(E39="","",IF(ISNUMBER(IF(EO39&gt;3,1,0)+IF(AND(EN39&gt;EM39,EN39-EM39&lt;8),1,0)),IF(EO39&gt;3,1,0)+IF(AND(EN39&gt;EM39,EN39-EM39&lt;8),1,0),""))</f>
      </c>
      <c r="EU39" s="20">
        <f aca="true" t="shared" si="187" ref="EU39:EU70">IF(EQ39=1,4,0)+IF(ES39=1,2,0)+IF(ISNUMBER(ET39),ET39,0)</f>
        <v>0</v>
      </c>
      <c r="EV39" s="11">
        <f t="shared" si="140"/>
      </c>
      <c r="EW39" s="20">
        <f t="shared" si="141"/>
      </c>
      <c r="EX39" s="20">
        <f t="shared" si="142"/>
      </c>
      <c r="EY39" s="27">
        <f t="shared" si="143"/>
      </c>
      <c r="FA39" s="11">
        <f t="shared" si="144"/>
        <v>0</v>
      </c>
      <c r="FB39" s="19">
        <f t="shared" si="145"/>
      </c>
      <c r="FC39" s="11">
        <f t="shared" si="146"/>
      </c>
      <c r="FD39" s="11">
        <f t="shared" si="147"/>
      </c>
      <c r="FE39" s="11">
        <f t="shared" si="148"/>
      </c>
      <c r="FF39" s="11">
        <f t="shared" si="149"/>
      </c>
      <c r="FG39" s="11">
        <f t="shared" si="150"/>
      </c>
      <c r="FH39" s="11">
        <f t="shared" si="151"/>
      </c>
      <c r="FI39" s="11">
        <f aca="true" t="shared" si="188" ref="FI39:FI72">IF(E39="","",IF(ISNUMBER(IF(FD39&gt;3,1,0)+IF(AND(FC39&gt;FB39,FC39-FB39&lt;8),1,0)),IF(FD39&gt;3,1,0)+IF(AND(FC39&gt;FB39,FC39-FB39&lt;8),1,0),""))</f>
      </c>
      <c r="FJ39" s="20">
        <f aca="true" t="shared" si="189" ref="FJ39:FJ70">IF(FF39=1,4,0)+IF(FH39=1,2,0)+IF(ISNUMBER(FI39),FI39,0)</f>
        <v>0</v>
      </c>
      <c r="FK39" s="11">
        <f t="shared" si="152"/>
      </c>
      <c r="FL39" s="20">
        <f t="shared" si="153"/>
      </c>
      <c r="FM39" s="20">
        <f t="shared" si="154"/>
      </c>
      <c r="FN39" s="27">
        <f t="shared" si="155"/>
      </c>
      <c r="FP39" s="11">
        <f t="shared" si="156"/>
        <v>0</v>
      </c>
      <c r="FQ39" s="19">
        <f t="shared" si="157"/>
      </c>
      <c r="FR39" s="11">
        <f t="shared" si="158"/>
      </c>
      <c r="FS39" s="11">
        <f t="shared" si="159"/>
      </c>
      <c r="FT39" s="11">
        <f t="shared" si="160"/>
      </c>
      <c r="FU39" s="11">
        <f t="shared" si="161"/>
      </c>
      <c r="FV39" s="11">
        <f t="shared" si="162"/>
      </c>
      <c r="FW39" s="11">
        <f t="shared" si="163"/>
      </c>
      <c r="FX39" s="11">
        <f aca="true" t="shared" si="190" ref="FX39:FX72">IF(E39="","",IF(ISNUMBER(IF(FS39&gt;3,1,0)+IF(AND(FR39&gt;FQ39,FR39-FQ39&lt;8),1,0)),IF(FS39&gt;3,1,0)+IF(AND(FR39&gt;FQ39,FR39-FQ39&lt;8),1,0),""))</f>
      </c>
      <c r="FY39" s="20">
        <f aca="true" t="shared" si="191" ref="FY39:FY70">IF(FU39=1,4,0)+IF(FW39=1,2,0)+IF(ISNUMBER(FX39),FX39,0)</f>
        <v>0</v>
      </c>
      <c r="FZ39" s="11">
        <f t="shared" si="164"/>
      </c>
      <c r="GA39" s="20">
        <f t="shared" si="165"/>
      </c>
      <c r="GB39" s="20">
        <f t="shared" si="166"/>
      </c>
      <c r="GC39" s="27">
        <f t="shared" si="167"/>
      </c>
    </row>
    <row r="40" spans="1:185" ht="12.75">
      <c r="A40" s="6">
        <v>38079</v>
      </c>
      <c r="B40" s="7" t="s">
        <v>212</v>
      </c>
      <c r="C40" s="7" t="s">
        <v>197</v>
      </c>
      <c r="D40" s="38" t="s">
        <v>298</v>
      </c>
      <c r="E40" s="38" t="s">
        <v>299</v>
      </c>
      <c r="G40" s="11">
        <f t="shared" si="24"/>
        <v>0</v>
      </c>
      <c r="H40" s="19">
        <f t="shared" si="25"/>
      </c>
      <c r="I40" s="11">
        <f t="shared" si="26"/>
      </c>
      <c r="J40" s="11">
        <f t="shared" si="27"/>
      </c>
      <c r="K40" s="11">
        <f t="shared" si="28"/>
      </c>
      <c r="L40" s="11">
        <f t="shared" si="29"/>
      </c>
      <c r="M40" s="11">
        <f t="shared" si="30"/>
      </c>
      <c r="N40" s="11">
        <f t="shared" si="31"/>
      </c>
      <c r="O40" s="11">
        <f t="shared" si="168"/>
      </c>
      <c r="P40" s="20">
        <f t="shared" si="169"/>
        <v>0</v>
      </c>
      <c r="Q40" s="11">
        <f t="shared" si="32"/>
      </c>
      <c r="R40" s="20">
        <f t="shared" si="33"/>
      </c>
      <c r="S40" s="20">
        <f t="shared" si="34"/>
      </c>
      <c r="T40" s="27">
        <f t="shared" si="35"/>
      </c>
      <c r="V40" s="11">
        <f t="shared" si="36"/>
        <v>0</v>
      </c>
      <c r="W40" s="19">
        <f t="shared" si="37"/>
      </c>
      <c r="X40" s="11">
        <f t="shared" si="38"/>
      </c>
      <c r="Y40" s="11">
        <f t="shared" si="39"/>
      </c>
      <c r="Z40" s="11">
        <f t="shared" si="40"/>
      </c>
      <c r="AA40" s="11">
        <f t="shared" si="41"/>
      </c>
      <c r="AB40" s="11">
        <f t="shared" si="42"/>
      </c>
      <c r="AC40" s="11">
        <f t="shared" si="43"/>
      </c>
      <c r="AD40" s="11">
        <f t="shared" si="170"/>
      </c>
      <c r="AE40" s="20">
        <f t="shared" si="171"/>
        <v>0</v>
      </c>
      <c r="AF40" s="11">
        <f t="shared" si="44"/>
      </c>
      <c r="AG40" s="20">
        <f t="shared" si="45"/>
      </c>
      <c r="AH40" s="20">
        <f t="shared" si="46"/>
      </c>
      <c r="AI40" s="27">
        <f t="shared" si="47"/>
      </c>
      <c r="AK40" s="11">
        <f t="shared" si="48"/>
        <v>0</v>
      </c>
      <c r="AL40" s="19">
        <f t="shared" si="49"/>
      </c>
      <c r="AM40" s="11">
        <f t="shared" si="50"/>
      </c>
      <c r="AN40" s="11">
        <f t="shared" si="51"/>
      </c>
      <c r="AO40" s="11">
        <f t="shared" si="52"/>
      </c>
      <c r="AP40" s="11">
        <f t="shared" si="53"/>
      </c>
      <c r="AQ40" s="11">
        <f t="shared" si="54"/>
      </c>
      <c r="AR40" s="11">
        <f t="shared" si="55"/>
      </c>
      <c r="AS40" s="11">
        <f t="shared" si="172"/>
      </c>
      <c r="AT40" s="20">
        <f t="shared" si="173"/>
        <v>0</v>
      </c>
      <c r="AU40" s="11">
        <f t="shared" si="56"/>
      </c>
      <c r="AV40" s="20">
        <f t="shared" si="57"/>
      </c>
      <c r="AW40" s="20">
        <f t="shared" si="58"/>
      </c>
      <c r="AX40" s="27">
        <f t="shared" si="59"/>
      </c>
      <c r="AZ40" s="11">
        <f t="shared" si="60"/>
        <v>0</v>
      </c>
      <c r="BA40" s="19">
        <f t="shared" si="61"/>
      </c>
      <c r="BB40" s="11">
        <f t="shared" si="62"/>
      </c>
      <c r="BC40" s="11">
        <f t="shared" si="63"/>
      </c>
      <c r="BD40" s="11">
        <f t="shared" si="64"/>
      </c>
      <c r="BE40" s="11">
        <f t="shared" si="65"/>
      </c>
      <c r="BF40" s="11">
        <f t="shared" si="66"/>
      </c>
      <c r="BG40" s="11">
        <f t="shared" si="67"/>
      </c>
      <c r="BH40" s="11">
        <f t="shared" si="174"/>
      </c>
      <c r="BI40" s="20">
        <f t="shared" si="175"/>
        <v>0</v>
      </c>
      <c r="BJ40" s="11">
        <f t="shared" si="68"/>
      </c>
      <c r="BK40" s="20">
        <f t="shared" si="69"/>
      </c>
      <c r="BL40" s="20">
        <f t="shared" si="70"/>
      </c>
      <c r="BM40" s="27">
        <f t="shared" si="71"/>
      </c>
      <c r="BO40" s="11">
        <f t="shared" si="72"/>
        <v>16</v>
      </c>
      <c r="BP40" s="19">
        <f t="shared" si="73"/>
        <v>36</v>
      </c>
      <c r="BQ40" s="11">
        <f t="shared" si="74"/>
        <v>31</v>
      </c>
      <c r="BR40" s="11">
        <f t="shared" si="75"/>
        <v>5</v>
      </c>
      <c r="BS40" s="11">
        <f t="shared" si="76"/>
        <v>1</v>
      </c>
      <c r="BT40" s="11">
        <f t="shared" si="77"/>
        <v>1</v>
      </c>
      <c r="BU40" s="11">
        <f t="shared" si="78"/>
      </c>
      <c r="BV40" s="11">
        <f t="shared" si="79"/>
      </c>
      <c r="BW40" s="11">
        <f t="shared" si="176"/>
        <v>1</v>
      </c>
      <c r="BX40" s="20">
        <f t="shared" si="177"/>
        <v>5</v>
      </c>
      <c r="BY40" s="11">
        <f t="shared" si="80"/>
      </c>
      <c r="BZ40" s="20">
        <f t="shared" si="81"/>
      </c>
      <c r="CA40" s="20">
        <f t="shared" si="82"/>
      </c>
      <c r="CB40" s="27">
        <f t="shared" si="83"/>
      </c>
      <c r="CD40" s="11">
        <f t="shared" si="84"/>
        <v>0</v>
      </c>
      <c r="CE40" s="19">
        <f t="shared" si="85"/>
      </c>
      <c r="CF40" s="11">
        <f t="shared" si="86"/>
      </c>
      <c r="CG40" s="11">
        <f t="shared" si="87"/>
      </c>
      <c r="CH40" s="11">
        <f t="shared" si="88"/>
      </c>
      <c r="CI40" s="11">
        <f t="shared" si="89"/>
      </c>
      <c r="CJ40" s="11">
        <f t="shared" si="90"/>
      </c>
      <c r="CK40" s="11">
        <f t="shared" si="91"/>
      </c>
      <c r="CL40" s="11">
        <f t="shared" si="178"/>
      </c>
      <c r="CM40" s="20">
        <f t="shared" si="179"/>
        <v>0</v>
      </c>
      <c r="CN40" s="11">
        <f t="shared" si="92"/>
      </c>
      <c r="CO40" s="20">
        <f t="shared" si="93"/>
      </c>
      <c r="CP40" s="20">
        <f t="shared" si="94"/>
      </c>
      <c r="CQ40" s="27">
        <f t="shared" si="95"/>
      </c>
      <c r="CS40" s="11">
        <f t="shared" si="96"/>
        <v>1</v>
      </c>
      <c r="CT40" s="19">
        <f t="shared" si="97"/>
        <v>31</v>
      </c>
      <c r="CU40" s="11">
        <f t="shared" si="98"/>
        <v>36</v>
      </c>
      <c r="CV40" s="11">
        <f t="shared" si="99"/>
      </c>
      <c r="CW40" s="11">
        <f t="shared" si="100"/>
        <v>1</v>
      </c>
      <c r="CX40" s="11">
        <f t="shared" si="101"/>
      </c>
      <c r="CY40" s="11">
        <f t="shared" si="102"/>
        <v>1</v>
      </c>
      <c r="CZ40" s="11">
        <f t="shared" si="103"/>
      </c>
      <c r="DA40" s="11">
        <f t="shared" si="180"/>
        <v>2</v>
      </c>
      <c r="DB40" s="20">
        <f t="shared" si="181"/>
        <v>2</v>
      </c>
      <c r="DC40" s="11">
        <f t="shared" si="104"/>
      </c>
      <c r="DD40" s="20">
        <f t="shared" si="105"/>
      </c>
      <c r="DE40" s="20">
        <f t="shared" si="106"/>
      </c>
      <c r="DF40" s="27">
        <f t="shared" si="107"/>
        <v>1</v>
      </c>
      <c r="DH40" s="11">
        <f t="shared" si="108"/>
        <v>0</v>
      </c>
      <c r="DI40" s="19">
        <f t="shared" si="109"/>
      </c>
      <c r="DJ40" s="11">
        <f t="shared" si="110"/>
      </c>
      <c r="DK40" s="11">
        <f t="shared" si="111"/>
      </c>
      <c r="DL40" s="11">
        <f t="shared" si="112"/>
      </c>
      <c r="DM40" s="11">
        <f t="shared" si="113"/>
      </c>
      <c r="DN40" s="11">
        <f t="shared" si="114"/>
      </c>
      <c r="DO40" s="11">
        <f t="shared" si="115"/>
      </c>
      <c r="DP40" s="11">
        <f t="shared" si="182"/>
      </c>
      <c r="DQ40" s="20">
        <f t="shared" si="183"/>
        <v>0</v>
      </c>
      <c r="DR40" s="11">
        <f t="shared" si="116"/>
      </c>
      <c r="DS40" s="20">
        <f t="shared" si="117"/>
      </c>
      <c r="DT40" s="20">
        <f t="shared" si="118"/>
      </c>
      <c r="DU40" s="27">
        <f t="shared" si="119"/>
      </c>
      <c r="DW40" s="11">
        <f t="shared" si="120"/>
        <v>0</v>
      </c>
      <c r="DX40" s="19">
        <f t="shared" si="121"/>
      </c>
      <c r="DY40" s="11">
        <f t="shared" si="122"/>
      </c>
      <c r="DZ40" s="11">
        <f t="shared" si="123"/>
      </c>
      <c r="EA40" s="11">
        <f t="shared" si="124"/>
      </c>
      <c r="EB40" s="11">
        <f t="shared" si="125"/>
      </c>
      <c r="EC40" s="11">
        <f t="shared" si="126"/>
      </c>
      <c r="ED40" s="11">
        <f t="shared" si="127"/>
      </c>
      <c r="EE40" s="11">
        <f t="shared" si="184"/>
      </c>
      <c r="EF40" s="20">
        <f t="shared" si="185"/>
        <v>0</v>
      </c>
      <c r="EG40" s="11">
        <f t="shared" si="128"/>
      </c>
      <c r="EH40" s="20">
        <f t="shared" si="129"/>
      </c>
      <c r="EI40" s="20">
        <f t="shared" si="130"/>
      </c>
      <c r="EJ40" s="27">
        <f t="shared" si="131"/>
      </c>
      <c r="EL40" s="11">
        <f t="shared" si="132"/>
        <v>0</v>
      </c>
      <c r="EM40" s="19">
        <f t="shared" si="133"/>
      </c>
      <c r="EN40" s="11">
        <f t="shared" si="134"/>
      </c>
      <c r="EO40" s="11">
        <f t="shared" si="135"/>
      </c>
      <c r="EP40" s="11">
        <f t="shared" si="136"/>
      </c>
      <c r="EQ40" s="11">
        <f t="shared" si="137"/>
      </c>
      <c r="ER40" s="11">
        <f t="shared" si="138"/>
      </c>
      <c r="ES40" s="11">
        <f t="shared" si="139"/>
      </c>
      <c r="ET40" s="11">
        <f t="shared" si="186"/>
      </c>
      <c r="EU40" s="20">
        <f t="shared" si="187"/>
        <v>0</v>
      </c>
      <c r="EV40" s="11">
        <f t="shared" si="140"/>
      </c>
      <c r="EW40" s="20">
        <f t="shared" si="141"/>
      </c>
      <c r="EX40" s="20">
        <f t="shared" si="142"/>
      </c>
      <c r="EY40" s="27">
        <f t="shared" si="143"/>
      </c>
      <c r="FA40" s="11">
        <f t="shared" si="144"/>
        <v>0</v>
      </c>
      <c r="FB40" s="19">
        <f t="shared" si="145"/>
      </c>
      <c r="FC40" s="11">
        <f t="shared" si="146"/>
      </c>
      <c r="FD40" s="11">
        <f t="shared" si="147"/>
      </c>
      <c r="FE40" s="11">
        <f t="shared" si="148"/>
      </c>
      <c r="FF40" s="11">
        <f t="shared" si="149"/>
      </c>
      <c r="FG40" s="11">
        <f t="shared" si="150"/>
      </c>
      <c r="FH40" s="11">
        <f t="shared" si="151"/>
      </c>
      <c r="FI40" s="11">
        <f t="shared" si="188"/>
      </c>
      <c r="FJ40" s="20">
        <f t="shared" si="189"/>
        <v>0</v>
      </c>
      <c r="FK40" s="11">
        <f t="shared" si="152"/>
      </c>
      <c r="FL40" s="20">
        <f t="shared" si="153"/>
      </c>
      <c r="FM40" s="20">
        <f t="shared" si="154"/>
      </c>
      <c r="FN40" s="27">
        <f t="shared" si="155"/>
      </c>
      <c r="FP40" s="11">
        <f t="shared" si="156"/>
        <v>0</v>
      </c>
      <c r="FQ40" s="19">
        <f t="shared" si="157"/>
      </c>
      <c r="FR40" s="11">
        <f t="shared" si="158"/>
      </c>
      <c r="FS40" s="11">
        <f t="shared" si="159"/>
      </c>
      <c r="FT40" s="11">
        <f t="shared" si="160"/>
      </c>
      <c r="FU40" s="11">
        <f t="shared" si="161"/>
      </c>
      <c r="FV40" s="11">
        <f t="shared" si="162"/>
      </c>
      <c r="FW40" s="11">
        <f t="shared" si="163"/>
      </c>
      <c r="FX40" s="11">
        <f t="shared" si="190"/>
      </c>
      <c r="FY40" s="20">
        <f t="shared" si="191"/>
        <v>0</v>
      </c>
      <c r="FZ40" s="11">
        <f t="shared" si="164"/>
      </c>
      <c r="GA40" s="20">
        <f t="shared" si="165"/>
      </c>
      <c r="GB40" s="20">
        <f t="shared" si="166"/>
      </c>
      <c r="GC40" s="27">
        <f t="shared" si="167"/>
      </c>
    </row>
    <row r="41" spans="1:185" ht="12.75">
      <c r="A41" s="6">
        <v>38080</v>
      </c>
      <c r="B41" s="7" t="s">
        <v>39</v>
      </c>
      <c r="C41" s="7" t="s">
        <v>26</v>
      </c>
      <c r="D41" s="38" t="s">
        <v>296</v>
      </c>
      <c r="E41" s="38" t="s">
        <v>297</v>
      </c>
      <c r="G41" s="11">
        <f t="shared" si="24"/>
        <v>0</v>
      </c>
      <c r="H41" s="19">
        <f t="shared" si="25"/>
      </c>
      <c r="I41" s="11">
        <f t="shared" si="26"/>
      </c>
      <c r="J41" s="11">
        <f t="shared" si="27"/>
      </c>
      <c r="K41" s="11">
        <f t="shared" si="28"/>
      </c>
      <c r="L41" s="11">
        <f t="shared" si="29"/>
      </c>
      <c r="M41" s="11">
        <f t="shared" si="30"/>
      </c>
      <c r="N41" s="11">
        <f t="shared" si="31"/>
      </c>
      <c r="O41" s="11">
        <f t="shared" si="168"/>
      </c>
      <c r="P41" s="20">
        <f t="shared" si="169"/>
        <v>0</v>
      </c>
      <c r="Q41" s="11">
        <f t="shared" si="32"/>
      </c>
      <c r="R41" s="20">
        <f t="shared" si="33"/>
      </c>
      <c r="S41" s="20">
        <f t="shared" si="34"/>
      </c>
      <c r="T41" s="27">
        <f t="shared" si="35"/>
      </c>
      <c r="V41" s="11">
        <f t="shared" si="36"/>
        <v>14</v>
      </c>
      <c r="W41" s="19">
        <f t="shared" si="37"/>
        <v>28</v>
      </c>
      <c r="X41" s="11">
        <f t="shared" si="38"/>
        <v>47</v>
      </c>
      <c r="Y41" s="11">
        <f t="shared" si="39"/>
        <v>4</v>
      </c>
      <c r="Z41" s="11">
        <f t="shared" si="40"/>
        <v>1</v>
      </c>
      <c r="AA41" s="11">
        <f t="shared" si="41"/>
      </c>
      <c r="AB41" s="11">
        <f t="shared" si="42"/>
        <v>1</v>
      </c>
      <c r="AC41" s="11">
        <f t="shared" si="43"/>
      </c>
      <c r="AD41" s="11">
        <f t="shared" si="170"/>
        <v>1</v>
      </c>
      <c r="AE41" s="20">
        <f t="shared" si="171"/>
        <v>1</v>
      </c>
      <c r="AF41" s="11">
        <f t="shared" si="44"/>
      </c>
      <c r="AG41" s="20">
        <f t="shared" si="45"/>
      </c>
      <c r="AH41" s="20">
        <f t="shared" si="46"/>
      </c>
      <c r="AI41" s="27">
        <f t="shared" si="47"/>
      </c>
      <c r="AK41" s="11">
        <f t="shared" si="48"/>
        <v>0</v>
      </c>
      <c r="AL41" s="19">
        <f t="shared" si="49"/>
      </c>
      <c r="AM41" s="11">
        <f t="shared" si="50"/>
      </c>
      <c r="AN41" s="11">
        <f t="shared" si="51"/>
      </c>
      <c r="AO41" s="11">
        <f t="shared" si="52"/>
      </c>
      <c r="AP41" s="11">
        <f t="shared" si="53"/>
      </c>
      <c r="AQ41" s="11">
        <f t="shared" si="54"/>
      </c>
      <c r="AR41" s="11">
        <f t="shared" si="55"/>
      </c>
      <c r="AS41" s="11">
        <f t="shared" si="172"/>
      </c>
      <c r="AT41" s="20">
        <f t="shared" si="173"/>
        <v>0</v>
      </c>
      <c r="AU41" s="11">
        <f t="shared" si="56"/>
      </c>
      <c r="AV41" s="20">
        <f t="shared" si="57"/>
      </c>
      <c r="AW41" s="20">
        <f t="shared" si="58"/>
      </c>
      <c r="AX41" s="27">
        <f t="shared" si="59"/>
      </c>
      <c r="AZ41" s="11">
        <f t="shared" si="60"/>
        <v>0</v>
      </c>
      <c r="BA41" s="19">
        <f t="shared" si="61"/>
      </c>
      <c r="BB41" s="11">
        <f t="shared" si="62"/>
      </c>
      <c r="BC41" s="11">
        <f t="shared" si="63"/>
      </c>
      <c r="BD41" s="11">
        <f t="shared" si="64"/>
      </c>
      <c r="BE41" s="11">
        <f t="shared" si="65"/>
      </c>
      <c r="BF41" s="11">
        <f t="shared" si="66"/>
      </c>
      <c r="BG41" s="11">
        <f t="shared" si="67"/>
      </c>
      <c r="BH41" s="11">
        <f t="shared" si="174"/>
      </c>
      <c r="BI41" s="20">
        <f t="shared" si="175"/>
        <v>0</v>
      </c>
      <c r="BJ41" s="11">
        <f t="shared" si="68"/>
      </c>
      <c r="BK41" s="20">
        <f t="shared" si="69"/>
      </c>
      <c r="BL41" s="20">
        <f t="shared" si="70"/>
      </c>
      <c r="BM41" s="27">
        <f t="shared" si="71"/>
      </c>
      <c r="BO41" s="11">
        <f t="shared" si="72"/>
        <v>0</v>
      </c>
      <c r="BP41" s="19">
        <f t="shared" si="73"/>
      </c>
      <c r="BQ41" s="11">
        <f t="shared" si="74"/>
      </c>
      <c r="BR41" s="11">
        <f t="shared" si="75"/>
      </c>
      <c r="BS41" s="11">
        <f t="shared" si="76"/>
      </c>
      <c r="BT41" s="11">
        <f t="shared" si="77"/>
      </c>
      <c r="BU41" s="11">
        <f t="shared" si="78"/>
      </c>
      <c r="BV41" s="11">
        <f t="shared" si="79"/>
      </c>
      <c r="BW41" s="11">
        <f t="shared" si="176"/>
      </c>
      <c r="BX41" s="20">
        <f t="shared" si="177"/>
        <v>0</v>
      </c>
      <c r="BY41" s="11">
        <f t="shared" si="80"/>
      </c>
      <c r="BZ41" s="20">
        <f t="shared" si="81"/>
      </c>
      <c r="CA41" s="20">
        <f t="shared" si="82"/>
      </c>
      <c r="CB41" s="27">
        <f t="shared" si="83"/>
      </c>
      <c r="CD41" s="11">
        <f t="shared" si="84"/>
        <v>1</v>
      </c>
      <c r="CE41" s="19">
        <f t="shared" si="85"/>
        <v>47</v>
      </c>
      <c r="CF41" s="11">
        <f t="shared" si="86"/>
        <v>28</v>
      </c>
      <c r="CG41" s="11">
        <f t="shared" si="87"/>
        <v>5</v>
      </c>
      <c r="CH41" s="11">
        <f t="shared" si="88"/>
        <v>1</v>
      </c>
      <c r="CI41" s="11">
        <f t="shared" si="89"/>
        <v>1</v>
      </c>
      <c r="CJ41" s="11">
        <f t="shared" si="90"/>
      </c>
      <c r="CK41" s="11">
        <f t="shared" si="91"/>
      </c>
      <c r="CL41" s="11">
        <f t="shared" si="178"/>
        <v>1</v>
      </c>
      <c r="CM41" s="20">
        <f t="shared" si="179"/>
        <v>5</v>
      </c>
      <c r="CN41" s="11">
        <f t="shared" si="92"/>
      </c>
      <c r="CO41" s="20">
        <f t="shared" si="93"/>
      </c>
      <c r="CP41" s="20">
        <f t="shared" si="94"/>
        <v>1</v>
      </c>
      <c r="CQ41" s="27">
        <f t="shared" si="95"/>
      </c>
      <c r="CS41" s="11">
        <f t="shared" si="96"/>
        <v>0</v>
      </c>
      <c r="CT41" s="19">
        <f t="shared" si="97"/>
      </c>
      <c r="CU41" s="11">
        <f t="shared" si="98"/>
      </c>
      <c r="CV41" s="11">
        <f t="shared" si="99"/>
      </c>
      <c r="CW41" s="11">
        <f t="shared" si="100"/>
      </c>
      <c r="CX41" s="11">
        <f t="shared" si="101"/>
      </c>
      <c r="CY41" s="11">
        <f t="shared" si="102"/>
      </c>
      <c r="CZ41" s="11">
        <f t="shared" si="103"/>
      </c>
      <c r="DA41" s="11">
        <f t="shared" si="180"/>
      </c>
      <c r="DB41" s="20">
        <f t="shared" si="181"/>
        <v>0</v>
      </c>
      <c r="DC41" s="11">
        <f t="shared" si="104"/>
      </c>
      <c r="DD41" s="20">
        <f t="shared" si="105"/>
      </c>
      <c r="DE41" s="20">
        <f t="shared" si="106"/>
      </c>
      <c r="DF41" s="27">
        <f t="shared" si="107"/>
      </c>
      <c r="DH41" s="11">
        <f t="shared" si="108"/>
        <v>0</v>
      </c>
      <c r="DI41" s="19">
        <f t="shared" si="109"/>
      </c>
      <c r="DJ41" s="11">
        <f t="shared" si="110"/>
      </c>
      <c r="DK41" s="11">
        <f t="shared" si="111"/>
      </c>
      <c r="DL41" s="11">
        <f t="shared" si="112"/>
      </c>
      <c r="DM41" s="11">
        <f t="shared" si="113"/>
      </c>
      <c r="DN41" s="11">
        <f t="shared" si="114"/>
      </c>
      <c r="DO41" s="11">
        <f t="shared" si="115"/>
      </c>
      <c r="DP41" s="11">
        <f t="shared" si="182"/>
      </c>
      <c r="DQ41" s="20">
        <f t="shared" si="183"/>
        <v>0</v>
      </c>
      <c r="DR41" s="11">
        <f t="shared" si="116"/>
      </c>
      <c r="DS41" s="20">
        <f t="shared" si="117"/>
      </c>
      <c r="DT41" s="20">
        <f t="shared" si="118"/>
      </c>
      <c r="DU41" s="27">
        <f t="shared" si="119"/>
      </c>
      <c r="DW41" s="11">
        <f t="shared" si="120"/>
        <v>0</v>
      </c>
      <c r="DX41" s="19">
        <f t="shared" si="121"/>
      </c>
      <c r="DY41" s="11">
        <f t="shared" si="122"/>
      </c>
      <c r="DZ41" s="11">
        <f t="shared" si="123"/>
      </c>
      <c r="EA41" s="11">
        <f t="shared" si="124"/>
      </c>
      <c r="EB41" s="11">
        <f t="shared" si="125"/>
      </c>
      <c r="EC41" s="11">
        <f t="shared" si="126"/>
      </c>
      <c r="ED41" s="11">
        <f t="shared" si="127"/>
      </c>
      <c r="EE41" s="11">
        <f t="shared" si="184"/>
      </c>
      <c r="EF41" s="20">
        <f t="shared" si="185"/>
        <v>0</v>
      </c>
      <c r="EG41" s="11">
        <f t="shared" si="128"/>
      </c>
      <c r="EH41" s="20">
        <f t="shared" si="129"/>
      </c>
      <c r="EI41" s="20">
        <f t="shared" si="130"/>
      </c>
      <c r="EJ41" s="27">
        <f t="shared" si="131"/>
      </c>
      <c r="EL41" s="11">
        <f t="shared" si="132"/>
        <v>0</v>
      </c>
      <c r="EM41" s="19">
        <f t="shared" si="133"/>
      </c>
      <c r="EN41" s="11">
        <f t="shared" si="134"/>
      </c>
      <c r="EO41" s="11">
        <f t="shared" si="135"/>
      </c>
      <c r="EP41" s="11">
        <f t="shared" si="136"/>
      </c>
      <c r="EQ41" s="11">
        <f t="shared" si="137"/>
      </c>
      <c r="ER41" s="11">
        <f t="shared" si="138"/>
      </c>
      <c r="ES41" s="11">
        <f t="shared" si="139"/>
      </c>
      <c r="ET41" s="11">
        <f t="shared" si="186"/>
      </c>
      <c r="EU41" s="20">
        <f t="shared" si="187"/>
        <v>0</v>
      </c>
      <c r="EV41" s="11">
        <f t="shared" si="140"/>
      </c>
      <c r="EW41" s="20">
        <f t="shared" si="141"/>
      </c>
      <c r="EX41" s="20">
        <f t="shared" si="142"/>
      </c>
      <c r="EY41" s="27">
        <f t="shared" si="143"/>
      </c>
      <c r="FA41" s="11">
        <f t="shared" si="144"/>
        <v>0</v>
      </c>
      <c r="FB41" s="19">
        <f t="shared" si="145"/>
      </c>
      <c r="FC41" s="11">
        <f t="shared" si="146"/>
      </c>
      <c r="FD41" s="11">
        <f t="shared" si="147"/>
      </c>
      <c r="FE41" s="11">
        <f t="shared" si="148"/>
      </c>
      <c r="FF41" s="11">
        <f t="shared" si="149"/>
      </c>
      <c r="FG41" s="11">
        <f t="shared" si="150"/>
      </c>
      <c r="FH41" s="11">
        <f t="shared" si="151"/>
      </c>
      <c r="FI41" s="11">
        <f t="shared" si="188"/>
      </c>
      <c r="FJ41" s="20">
        <f t="shared" si="189"/>
        <v>0</v>
      </c>
      <c r="FK41" s="11">
        <f t="shared" si="152"/>
      </c>
      <c r="FL41" s="20">
        <f t="shared" si="153"/>
      </c>
      <c r="FM41" s="20">
        <f t="shared" si="154"/>
      </c>
      <c r="FN41" s="27">
        <f t="shared" si="155"/>
      </c>
      <c r="FP41" s="11">
        <f t="shared" si="156"/>
        <v>0</v>
      </c>
      <c r="FQ41" s="19">
        <f t="shared" si="157"/>
      </c>
      <c r="FR41" s="11">
        <f t="shared" si="158"/>
      </c>
      <c r="FS41" s="11">
        <f t="shared" si="159"/>
      </c>
      <c r="FT41" s="11">
        <f t="shared" si="160"/>
      </c>
      <c r="FU41" s="11">
        <f t="shared" si="161"/>
      </c>
      <c r="FV41" s="11">
        <f t="shared" si="162"/>
      </c>
      <c r="FW41" s="11">
        <f t="shared" si="163"/>
      </c>
      <c r="FX41" s="11">
        <f t="shared" si="190"/>
      </c>
      <c r="FY41" s="20">
        <f t="shared" si="191"/>
        <v>0</v>
      </c>
      <c r="FZ41" s="11">
        <f t="shared" si="164"/>
      </c>
      <c r="GA41" s="20">
        <f t="shared" si="165"/>
      </c>
      <c r="GB41" s="20">
        <f t="shared" si="166"/>
      </c>
      <c r="GC41" s="27">
        <f t="shared" si="167"/>
      </c>
    </row>
    <row r="42" spans="1:185" ht="12.75">
      <c r="A42" s="6">
        <v>38080</v>
      </c>
      <c r="B42" s="7" t="s">
        <v>213</v>
      </c>
      <c r="C42" s="7" t="s">
        <v>199</v>
      </c>
      <c r="D42" s="38" t="s">
        <v>295</v>
      </c>
      <c r="E42" s="38" t="s">
        <v>276</v>
      </c>
      <c r="G42" s="11">
        <f t="shared" si="24"/>
        <v>0</v>
      </c>
      <c r="H42" s="19">
        <f t="shared" si="25"/>
      </c>
      <c r="I42" s="11">
        <f t="shared" si="26"/>
      </c>
      <c r="J42" s="11">
        <f t="shared" si="27"/>
      </c>
      <c r="K42" s="11">
        <f t="shared" si="28"/>
      </c>
      <c r="L42" s="11">
        <f t="shared" si="29"/>
      </c>
      <c r="M42" s="11">
        <f t="shared" si="30"/>
      </c>
      <c r="N42" s="11">
        <f t="shared" si="31"/>
      </c>
      <c r="O42" s="11">
        <f t="shared" si="168"/>
      </c>
      <c r="P42" s="20">
        <f t="shared" si="169"/>
        <v>0</v>
      </c>
      <c r="Q42" s="11">
        <f t="shared" si="32"/>
      </c>
      <c r="R42" s="20">
        <f t="shared" si="33"/>
      </c>
      <c r="S42" s="20">
        <f t="shared" si="34"/>
      </c>
      <c r="T42" s="27">
        <f t="shared" si="35"/>
      </c>
      <c r="V42" s="11">
        <f t="shared" si="36"/>
        <v>0</v>
      </c>
      <c r="W42" s="19">
        <f t="shared" si="37"/>
      </c>
      <c r="X42" s="11">
        <f t="shared" si="38"/>
      </c>
      <c r="Y42" s="11">
        <f t="shared" si="39"/>
      </c>
      <c r="Z42" s="11">
        <f t="shared" si="40"/>
      </c>
      <c r="AA42" s="11">
        <f t="shared" si="41"/>
      </c>
      <c r="AB42" s="11">
        <f t="shared" si="42"/>
      </c>
      <c r="AC42" s="11">
        <f t="shared" si="43"/>
      </c>
      <c r="AD42" s="11">
        <f t="shared" si="170"/>
      </c>
      <c r="AE42" s="20">
        <f t="shared" si="171"/>
        <v>0</v>
      </c>
      <c r="AF42" s="11">
        <f t="shared" si="44"/>
      </c>
      <c r="AG42" s="20">
        <f t="shared" si="45"/>
      </c>
      <c r="AH42" s="20">
        <f t="shared" si="46"/>
      </c>
      <c r="AI42" s="27">
        <f t="shared" si="47"/>
      </c>
      <c r="AK42" s="11">
        <f t="shared" si="48"/>
        <v>0</v>
      </c>
      <c r="AL42" s="19">
        <f t="shared" si="49"/>
      </c>
      <c r="AM42" s="11">
        <f t="shared" si="50"/>
      </c>
      <c r="AN42" s="11">
        <f t="shared" si="51"/>
      </c>
      <c r="AO42" s="11">
        <f t="shared" si="52"/>
      </c>
      <c r="AP42" s="11">
        <f t="shared" si="53"/>
      </c>
      <c r="AQ42" s="11">
        <f t="shared" si="54"/>
      </c>
      <c r="AR42" s="11">
        <f t="shared" si="55"/>
      </c>
      <c r="AS42" s="11">
        <f t="shared" si="172"/>
      </c>
      <c r="AT42" s="20">
        <f t="shared" si="173"/>
        <v>0</v>
      </c>
      <c r="AU42" s="11">
        <f t="shared" si="56"/>
      </c>
      <c r="AV42" s="20">
        <f t="shared" si="57"/>
      </c>
      <c r="AW42" s="20">
        <f t="shared" si="58"/>
      </c>
      <c r="AX42" s="27">
        <f t="shared" si="59"/>
      </c>
      <c r="AZ42" s="11">
        <f t="shared" si="60"/>
        <v>0</v>
      </c>
      <c r="BA42" s="19">
        <f t="shared" si="61"/>
      </c>
      <c r="BB42" s="11">
        <f t="shared" si="62"/>
      </c>
      <c r="BC42" s="11">
        <f t="shared" si="63"/>
      </c>
      <c r="BD42" s="11">
        <f t="shared" si="64"/>
      </c>
      <c r="BE42" s="11">
        <f t="shared" si="65"/>
      </c>
      <c r="BF42" s="11">
        <f t="shared" si="66"/>
      </c>
      <c r="BG42" s="11">
        <f t="shared" si="67"/>
      </c>
      <c r="BH42" s="11">
        <f t="shared" si="174"/>
      </c>
      <c r="BI42" s="20">
        <f t="shared" si="175"/>
        <v>0</v>
      </c>
      <c r="BJ42" s="11">
        <f t="shared" si="68"/>
      </c>
      <c r="BK42" s="20">
        <f t="shared" si="69"/>
      </c>
      <c r="BL42" s="20">
        <f t="shared" si="70"/>
      </c>
      <c r="BM42" s="27">
        <f t="shared" si="71"/>
      </c>
      <c r="BO42" s="11">
        <f t="shared" si="72"/>
        <v>0</v>
      </c>
      <c r="BP42" s="19">
        <f t="shared" si="73"/>
      </c>
      <c r="BQ42" s="11">
        <f t="shared" si="74"/>
      </c>
      <c r="BR42" s="11">
        <f t="shared" si="75"/>
      </c>
      <c r="BS42" s="11">
        <f t="shared" si="76"/>
      </c>
      <c r="BT42" s="11">
        <f t="shared" si="77"/>
      </c>
      <c r="BU42" s="11">
        <f t="shared" si="78"/>
      </c>
      <c r="BV42" s="11">
        <f t="shared" si="79"/>
      </c>
      <c r="BW42" s="11">
        <f t="shared" si="176"/>
      </c>
      <c r="BX42" s="20">
        <f t="shared" si="177"/>
        <v>0</v>
      </c>
      <c r="BY42" s="11">
        <f t="shared" si="80"/>
      </c>
      <c r="BZ42" s="20">
        <f t="shared" si="81"/>
      </c>
      <c r="CA42" s="20">
        <f t="shared" si="82"/>
      </c>
      <c r="CB42" s="27">
        <f t="shared" si="83"/>
      </c>
      <c r="CD42" s="11">
        <f t="shared" si="84"/>
        <v>0</v>
      </c>
      <c r="CE42" s="19">
        <f t="shared" si="85"/>
      </c>
      <c r="CF42" s="11">
        <f t="shared" si="86"/>
      </c>
      <c r="CG42" s="11">
        <f t="shared" si="87"/>
      </c>
      <c r="CH42" s="11">
        <f t="shared" si="88"/>
      </c>
      <c r="CI42" s="11">
        <f t="shared" si="89"/>
      </c>
      <c r="CJ42" s="11">
        <f t="shared" si="90"/>
      </c>
      <c r="CK42" s="11">
        <f t="shared" si="91"/>
      </c>
      <c r="CL42" s="11">
        <f t="shared" si="178"/>
      </c>
      <c r="CM42" s="20">
        <f t="shared" si="179"/>
        <v>0</v>
      </c>
      <c r="CN42" s="11">
        <f t="shared" si="92"/>
      </c>
      <c r="CO42" s="20">
        <f t="shared" si="93"/>
      </c>
      <c r="CP42" s="20">
        <f t="shared" si="94"/>
      </c>
      <c r="CQ42" s="27">
        <f t="shared" si="95"/>
      </c>
      <c r="CS42" s="11">
        <f t="shared" si="96"/>
        <v>0</v>
      </c>
      <c r="CT42" s="19">
        <f t="shared" si="97"/>
      </c>
      <c r="CU42" s="11">
        <f t="shared" si="98"/>
      </c>
      <c r="CV42" s="11">
        <f t="shared" si="99"/>
      </c>
      <c r="CW42" s="11">
        <f t="shared" si="100"/>
      </c>
      <c r="CX42" s="11">
        <f t="shared" si="101"/>
      </c>
      <c r="CY42" s="11">
        <f t="shared" si="102"/>
      </c>
      <c r="CZ42" s="11">
        <f t="shared" si="103"/>
      </c>
      <c r="DA42" s="11">
        <f t="shared" si="180"/>
      </c>
      <c r="DB42" s="20">
        <f t="shared" si="181"/>
        <v>0</v>
      </c>
      <c r="DC42" s="11">
        <f t="shared" si="104"/>
      </c>
      <c r="DD42" s="20">
        <f t="shared" si="105"/>
      </c>
      <c r="DE42" s="20">
        <f t="shared" si="106"/>
      </c>
      <c r="DF42" s="27">
        <f t="shared" si="107"/>
      </c>
      <c r="DH42" s="11">
        <f t="shared" si="108"/>
        <v>1</v>
      </c>
      <c r="DI42" s="19">
        <f t="shared" si="109"/>
        <v>29</v>
      </c>
      <c r="DJ42" s="11">
        <f t="shared" si="110"/>
        <v>12</v>
      </c>
      <c r="DK42" s="11">
        <f t="shared" si="111"/>
        <v>4</v>
      </c>
      <c r="DL42" s="11">
        <f t="shared" si="112"/>
        <v>1</v>
      </c>
      <c r="DM42" s="11">
        <f t="shared" si="113"/>
        <v>1</v>
      </c>
      <c r="DN42" s="11">
        <f t="shared" si="114"/>
      </c>
      <c r="DO42" s="11">
        <f t="shared" si="115"/>
      </c>
      <c r="DP42" s="11">
        <f t="shared" si="182"/>
        <v>1</v>
      </c>
      <c r="DQ42" s="20">
        <f t="shared" si="183"/>
        <v>5</v>
      </c>
      <c r="DR42" s="11">
        <f t="shared" si="116"/>
      </c>
      <c r="DS42" s="20">
        <f t="shared" si="117"/>
      </c>
      <c r="DT42" s="20">
        <f t="shared" si="118"/>
        <v>1</v>
      </c>
      <c r="DU42" s="27">
        <f t="shared" si="119"/>
      </c>
      <c r="DW42" s="11">
        <f t="shared" si="120"/>
        <v>15</v>
      </c>
      <c r="DX42" s="19">
        <f t="shared" si="121"/>
        <v>12</v>
      </c>
      <c r="DY42" s="11">
        <f t="shared" si="122"/>
        <v>29</v>
      </c>
      <c r="DZ42" s="11">
        <f t="shared" si="123"/>
        <v>2</v>
      </c>
      <c r="EA42" s="11">
        <f t="shared" si="124"/>
        <v>1</v>
      </c>
      <c r="EB42" s="11">
        <f t="shared" si="125"/>
      </c>
      <c r="EC42" s="11">
        <f t="shared" si="126"/>
        <v>1</v>
      </c>
      <c r="ED42" s="11">
        <f t="shared" si="127"/>
      </c>
      <c r="EE42" s="11">
        <f t="shared" si="184"/>
        <v>0</v>
      </c>
      <c r="EF42" s="20">
        <f t="shared" si="185"/>
        <v>0</v>
      </c>
      <c r="EG42" s="11">
        <f t="shared" si="128"/>
      </c>
      <c r="EH42" s="20">
        <f t="shared" si="129"/>
      </c>
      <c r="EI42" s="20">
        <f t="shared" si="130"/>
      </c>
      <c r="EJ42" s="27">
        <f t="shared" si="131"/>
      </c>
      <c r="EL42" s="11">
        <f t="shared" si="132"/>
        <v>0</v>
      </c>
      <c r="EM42" s="19">
        <f t="shared" si="133"/>
      </c>
      <c r="EN42" s="11">
        <f t="shared" si="134"/>
      </c>
      <c r="EO42" s="11">
        <f t="shared" si="135"/>
      </c>
      <c r="EP42" s="11">
        <f t="shared" si="136"/>
      </c>
      <c r="EQ42" s="11">
        <f t="shared" si="137"/>
      </c>
      <c r="ER42" s="11">
        <f t="shared" si="138"/>
      </c>
      <c r="ES42" s="11">
        <f t="shared" si="139"/>
      </c>
      <c r="ET42" s="11">
        <f t="shared" si="186"/>
      </c>
      <c r="EU42" s="20">
        <f t="shared" si="187"/>
        <v>0</v>
      </c>
      <c r="EV42" s="11">
        <f t="shared" si="140"/>
      </c>
      <c r="EW42" s="20">
        <f t="shared" si="141"/>
      </c>
      <c r="EX42" s="20">
        <f t="shared" si="142"/>
      </c>
      <c r="EY42" s="27">
        <f t="shared" si="143"/>
      </c>
      <c r="FA42" s="11">
        <f t="shared" si="144"/>
        <v>0</v>
      </c>
      <c r="FB42" s="19">
        <f t="shared" si="145"/>
      </c>
      <c r="FC42" s="11">
        <f t="shared" si="146"/>
      </c>
      <c r="FD42" s="11">
        <f t="shared" si="147"/>
      </c>
      <c r="FE42" s="11">
        <f t="shared" si="148"/>
      </c>
      <c r="FF42" s="11">
        <f t="shared" si="149"/>
      </c>
      <c r="FG42" s="11">
        <f t="shared" si="150"/>
      </c>
      <c r="FH42" s="11">
        <f t="shared" si="151"/>
      </c>
      <c r="FI42" s="11">
        <f t="shared" si="188"/>
      </c>
      <c r="FJ42" s="20">
        <f t="shared" si="189"/>
        <v>0</v>
      </c>
      <c r="FK42" s="11">
        <f t="shared" si="152"/>
      </c>
      <c r="FL42" s="20">
        <f t="shared" si="153"/>
      </c>
      <c r="FM42" s="20">
        <f t="shared" si="154"/>
      </c>
      <c r="FN42" s="27">
        <f t="shared" si="155"/>
      </c>
      <c r="FP42" s="11">
        <f t="shared" si="156"/>
        <v>0</v>
      </c>
      <c r="FQ42" s="19">
        <f t="shared" si="157"/>
      </c>
      <c r="FR42" s="11">
        <f t="shared" si="158"/>
      </c>
      <c r="FS42" s="11">
        <f t="shared" si="159"/>
      </c>
      <c r="FT42" s="11">
        <f t="shared" si="160"/>
      </c>
      <c r="FU42" s="11">
        <f t="shared" si="161"/>
      </c>
      <c r="FV42" s="11">
        <f t="shared" si="162"/>
      </c>
      <c r="FW42" s="11">
        <f t="shared" si="163"/>
      </c>
      <c r="FX42" s="11">
        <f t="shared" si="190"/>
      </c>
      <c r="FY42" s="20">
        <f t="shared" si="191"/>
        <v>0</v>
      </c>
      <c r="FZ42" s="11">
        <f t="shared" si="164"/>
      </c>
      <c r="GA42" s="20">
        <f t="shared" si="165"/>
      </c>
      <c r="GB42" s="20">
        <f t="shared" si="166"/>
      </c>
      <c r="GC42" s="27">
        <f t="shared" si="167"/>
      </c>
    </row>
    <row r="43" spans="1:185" ht="12.75">
      <c r="A43" s="6">
        <v>38080</v>
      </c>
      <c r="B43" s="7" t="s">
        <v>36</v>
      </c>
      <c r="C43" s="7" t="s">
        <v>214</v>
      </c>
      <c r="D43" s="38" t="s">
        <v>294</v>
      </c>
      <c r="E43" s="38" t="s">
        <v>297</v>
      </c>
      <c r="G43" s="11">
        <f t="shared" si="24"/>
        <v>0</v>
      </c>
      <c r="H43" s="19">
        <f t="shared" si="25"/>
      </c>
      <c r="I43" s="11">
        <f t="shared" si="26"/>
      </c>
      <c r="J43" s="11">
        <f t="shared" si="27"/>
      </c>
      <c r="K43" s="11">
        <f t="shared" si="28"/>
      </c>
      <c r="L43" s="11">
        <f t="shared" si="29"/>
      </c>
      <c r="M43" s="11">
        <f t="shared" si="30"/>
      </c>
      <c r="N43" s="11">
        <f t="shared" si="31"/>
      </c>
      <c r="O43" s="11">
        <f t="shared" si="168"/>
      </c>
      <c r="P43" s="20">
        <f t="shared" si="169"/>
        <v>0</v>
      </c>
      <c r="Q43" s="11">
        <f t="shared" si="32"/>
      </c>
      <c r="R43" s="20">
        <f t="shared" si="33"/>
      </c>
      <c r="S43" s="20">
        <f t="shared" si="34"/>
      </c>
      <c r="T43" s="27">
        <f t="shared" si="35"/>
      </c>
      <c r="V43" s="11">
        <f t="shared" si="36"/>
        <v>0</v>
      </c>
      <c r="W43" s="19">
        <f t="shared" si="37"/>
      </c>
      <c r="X43" s="11">
        <f t="shared" si="38"/>
      </c>
      <c r="Y43" s="11">
        <f t="shared" si="39"/>
      </c>
      <c r="Z43" s="11">
        <f t="shared" si="40"/>
      </c>
      <c r="AA43" s="11">
        <f t="shared" si="41"/>
      </c>
      <c r="AB43" s="11">
        <f t="shared" si="42"/>
      </c>
      <c r="AC43" s="11">
        <f t="shared" si="43"/>
      </c>
      <c r="AD43" s="11">
        <f t="shared" si="170"/>
      </c>
      <c r="AE43" s="20">
        <f t="shared" si="171"/>
        <v>0</v>
      </c>
      <c r="AF43" s="11">
        <f t="shared" si="44"/>
      </c>
      <c r="AG43" s="20">
        <f t="shared" si="45"/>
      </c>
      <c r="AH43" s="20">
        <f t="shared" si="46"/>
      </c>
      <c r="AI43" s="27">
        <f t="shared" si="47"/>
      </c>
      <c r="AK43" s="11">
        <f t="shared" si="48"/>
        <v>0</v>
      </c>
      <c r="AL43" s="19">
        <f t="shared" si="49"/>
      </c>
      <c r="AM43" s="11">
        <f t="shared" si="50"/>
      </c>
      <c r="AN43" s="11">
        <f t="shared" si="51"/>
      </c>
      <c r="AO43" s="11">
        <f t="shared" si="52"/>
      </c>
      <c r="AP43" s="11">
        <f t="shared" si="53"/>
      </c>
      <c r="AQ43" s="11">
        <f t="shared" si="54"/>
      </c>
      <c r="AR43" s="11">
        <f t="shared" si="55"/>
      </c>
      <c r="AS43" s="11">
        <f t="shared" si="172"/>
      </c>
      <c r="AT43" s="20">
        <f t="shared" si="173"/>
        <v>0</v>
      </c>
      <c r="AU43" s="11">
        <f t="shared" si="56"/>
      </c>
      <c r="AV43" s="20">
        <f t="shared" si="57"/>
      </c>
      <c r="AW43" s="20">
        <f t="shared" si="58"/>
      </c>
      <c r="AX43" s="27">
        <f t="shared" si="59"/>
      </c>
      <c r="AZ43" s="11">
        <f t="shared" si="60"/>
        <v>11</v>
      </c>
      <c r="BA43" s="19">
        <f t="shared" si="61"/>
        <v>28</v>
      </c>
      <c r="BB43" s="11">
        <f t="shared" si="62"/>
        <v>42</v>
      </c>
      <c r="BC43" s="11">
        <f t="shared" si="63"/>
        <v>4</v>
      </c>
      <c r="BD43" s="11">
        <f t="shared" si="64"/>
        <v>1</v>
      </c>
      <c r="BE43" s="11">
        <f t="shared" si="65"/>
      </c>
      <c r="BF43" s="11">
        <f t="shared" si="66"/>
        <v>1</v>
      </c>
      <c r="BG43" s="11">
        <f t="shared" si="67"/>
      </c>
      <c r="BH43" s="11">
        <f t="shared" si="174"/>
        <v>1</v>
      </c>
      <c r="BI43" s="20">
        <f t="shared" si="175"/>
        <v>1</v>
      </c>
      <c r="BJ43" s="11">
        <f t="shared" si="68"/>
      </c>
      <c r="BK43" s="20">
        <f t="shared" si="69"/>
      </c>
      <c r="BL43" s="20">
        <f t="shared" si="70"/>
      </c>
      <c r="BM43" s="27">
        <f t="shared" si="71"/>
      </c>
      <c r="BO43" s="11">
        <f t="shared" si="72"/>
        <v>0</v>
      </c>
      <c r="BP43" s="19">
        <f t="shared" si="73"/>
      </c>
      <c r="BQ43" s="11">
        <f t="shared" si="74"/>
      </c>
      <c r="BR43" s="11">
        <f t="shared" si="75"/>
      </c>
      <c r="BS43" s="11">
        <f t="shared" si="76"/>
      </c>
      <c r="BT43" s="11">
        <f t="shared" si="77"/>
      </c>
      <c r="BU43" s="11">
        <f t="shared" si="78"/>
      </c>
      <c r="BV43" s="11">
        <f t="shared" si="79"/>
      </c>
      <c r="BW43" s="11">
        <f t="shared" si="176"/>
      </c>
      <c r="BX43" s="20">
        <f t="shared" si="177"/>
        <v>0</v>
      </c>
      <c r="BY43" s="11">
        <f t="shared" si="80"/>
      </c>
      <c r="BZ43" s="20">
        <f t="shared" si="81"/>
      </c>
      <c r="CA43" s="20">
        <f t="shared" si="82"/>
      </c>
      <c r="CB43" s="27">
        <f t="shared" si="83"/>
      </c>
      <c r="CD43" s="11">
        <f t="shared" si="84"/>
        <v>0</v>
      </c>
      <c r="CE43" s="19">
        <f t="shared" si="85"/>
      </c>
      <c r="CF43" s="11">
        <f t="shared" si="86"/>
      </c>
      <c r="CG43" s="11">
        <f t="shared" si="87"/>
      </c>
      <c r="CH43" s="11">
        <f t="shared" si="88"/>
      </c>
      <c r="CI43" s="11">
        <f t="shared" si="89"/>
      </c>
      <c r="CJ43" s="11">
        <f t="shared" si="90"/>
      </c>
      <c r="CK43" s="11">
        <f t="shared" si="91"/>
      </c>
      <c r="CL43" s="11">
        <f t="shared" si="178"/>
      </c>
      <c r="CM43" s="20">
        <f t="shared" si="179"/>
        <v>0</v>
      </c>
      <c r="CN43" s="11">
        <f t="shared" si="92"/>
      </c>
      <c r="CO43" s="20">
        <f t="shared" si="93"/>
      </c>
      <c r="CP43" s="20">
        <f t="shared" si="94"/>
      </c>
      <c r="CQ43" s="27">
        <f t="shared" si="95"/>
      </c>
      <c r="CS43" s="11">
        <f t="shared" si="96"/>
        <v>0</v>
      </c>
      <c r="CT43" s="19">
        <f t="shared" si="97"/>
      </c>
      <c r="CU43" s="11">
        <f t="shared" si="98"/>
      </c>
      <c r="CV43" s="11">
        <f t="shared" si="99"/>
      </c>
      <c r="CW43" s="11">
        <f t="shared" si="100"/>
      </c>
      <c r="CX43" s="11">
        <f t="shared" si="101"/>
      </c>
      <c r="CY43" s="11">
        <f t="shared" si="102"/>
      </c>
      <c r="CZ43" s="11">
        <f t="shared" si="103"/>
      </c>
      <c r="DA43" s="11">
        <f t="shared" si="180"/>
      </c>
      <c r="DB43" s="20">
        <f t="shared" si="181"/>
        <v>0</v>
      </c>
      <c r="DC43" s="11">
        <f t="shared" si="104"/>
      </c>
      <c r="DD43" s="20">
        <f t="shared" si="105"/>
      </c>
      <c r="DE43" s="20">
        <f t="shared" si="106"/>
      </c>
      <c r="DF43" s="27">
        <f t="shared" si="107"/>
      </c>
      <c r="DH43" s="11">
        <f t="shared" si="108"/>
        <v>0</v>
      </c>
      <c r="DI43" s="19">
        <f t="shared" si="109"/>
      </c>
      <c r="DJ43" s="11">
        <f t="shared" si="110"/>
      </c>
      <c r="DK43" s="11">
        <f t="shared" si="111"/>
      </c>
      <c r="DL43" s="11">
        <f t="shared" si="112"/>
      </c>
      <c r="DM43" s="11">
        <f t="shared" si="113"/>
      </c>
      <c r="DN43" s="11">
        <f t="shared" si="114"/>
      </c>
      <c r="DO43" s="11">
        <f t="shared" si="115"/>
      </c>
      <c r="DP43" s="11">
        <f t="shared" si="182"/>
      </c>
      <c r="DQ43" s="20">
        <f t="shared" si="183"/>
        <v>0</v>
      </c>
      <c r="DR43" s="11">
        <f t="shared" si="116"/>
      </c>
      <c r="DS43" s="20">
        <f t="shared" si="117"/>
      </c>
      <c r="DT43" s="20">
        <f t="shared" si="118"/>
      </c>
      <c r="DU43" s="27">
        <f t="shared" si="119"/>
      </c>
      <c r="DW43" s="11">
        <f t="shared" si="120"/>
        <v>0</v>
      </c>
      <c r="DX43" s="19">
        <f t="shared" si="121"/>
      </c>
      <c r="DY43" s="11">
        <f t="shared" si="122"/>
      </c>
      <c r="DZ43" s="11">
        <f t="shared" si="123"/>
      </c>
      <c r="EA43" s="11">
        <f t="shared" si="124"/>
      </c>
      <c r="EB43" s="11">
        <f t="shared" si="125"/>
      </c>
      <c r="EC43" s="11">
        <f t="shared" si="126"/>
      </c>
      <c r="ED43" s="11">
        <f t="shared" si="127"/>
      </c>
      <c r="EE43" s="11">
        <f t="shared" si="184"/>
      </c>
      <c r="EF43" s="20">
        <f t="shared" si="185"/>
        <v>0</v>
      </c>
      <c r="EG43" s="11">
        <f t="shared" si="128"/>
      </c>
      <c r="EH43" s="20">
        <f t="shared" si="129"/>
      </c>
      <c r="EI43" s="20">
        <f t="shared" si="130"/>
      </c>
      <c r="EJ43" s="27">
        <f t="shared" si="131"/>
      </c>
      <c r="EL43" s="11">
        <f t="shared" si="132"/>
        <v>1</v>
      </c>
      <c r="EM43" s="19">
        <f t="shared" si="133"/>
        <v>42</v>
      </c>
      <c r="EN43" s="11">
        <f t="shared" si="134"/>
        <v>28</v>
      </c>
      <c r="EO43" s="11">
        <f t="shared" si="135"/>
        <v>5</v>
      </c>
      <c r="EP43" s="11">
        <f t="shared" si="136"/>
        <v>1</v>
      </c>
      <c r="EQ43" s="11">
        <f t="shared" si="137"/>
        <v>1</v>
      </c>
      <c r="ER43" s="11">
        <f t="shared" si="138"/>
      </c>
      <c r="ES43" s="11">
        <f t="shared" si="139"/>
      </c>
      <c r="ET43" s="11">
        <f t="shared" si="186"/>
        <v>1</v>
      </c>
      <c r="EU43" s="20">
        <f t="shared" si="187"/>
        <v>5</v>
      </c>
      <c r="EV43" s="11">
        <f t="shared" si="140"/>
      </c>
      <c r="EW43" s="20">
        <f t="shared" si="141"/>
      </c>
      <c r="EX43" s="20">
        <f t="shared" si="142"/>
        <v>1</v>
      </c>
      <c r="EY43" s="27">
        <f t="shared" si="143"/>
      </c>
      <c r="FA43" s="11">
        <f t="shared" si="144"/>
        <v>0</v>
      </c>
      <c r="FB43" s="19">
        <f t="shared" si="145"/>
      </c>
      <c r="FC43" s="11">
        <f t="shared" si="146"/>
      </c>
      <c r="FD43" s="11">
        <f t="shared" si="147"/>
      </c>
      <c r="FE43" s="11">
        <f t="shared" si="148"/>
      </c>
      <c r="FF43" s="11">
        <f t="shared" si="149"/>
      </c>
      <c r="FG43" s="11">
        <f t="shared" si="150"/>
      </c>
      <c r="FH43" s="11">
        <f t="shared" si="151"/>
      </c>
      <c r="FI43" s="11">
        <f t="shared" si="188"/>
      </c>
      <c r="FJ43" s="20">
        <f t="shared" si="189"/>
        <v>0</v>
      </c>
      <c r="FK43" s="11">
        <f t="shared" si="152"/>
      </c>
      <c r="FL43" s="20">
        <f t="shared" si="153"/>
      </c>
      <c r="FM43" s="20">
        <f t="shared" si="154"/>
      </c>
      <c r="FN43" s="27">
        <f t="shared" si="155"/>
      </c>
      <c r="FP43" s="11">
        <f t="shared" si="156"/>
        <v>0</v>
      </c>
      <c r="FQ43" s="19">
        <f t="shared" si="157"/>
      </c>
      <c r="FR43" s="11">
        <f t="shared" si="158"/>
      </c>
      <c r="FS43" s="11">
        <f t="shared" si="159"/>
      </c>
      <c r="FT43" s="11">
        <f t="shared" si="160"/>
      </c>
      <c r="FU43" s="11">
        <f t="shared" si="161"/>
      </c>
      <c r="FV43" s="11">
        <f t="shared" si="162"/>
      </c>
      <c r="FW43" s="11">
        <f t="shared" si="163"/>
      </c>
      <c r="FX43" s="11">
        <f t="shared" si="190"/>
      </c>
      <c r="FY43" s="20">
        <f t="shared" si="191"/>
        <v>0</v>
      </c>
      <c r="FZ43" s="11">
        <f t="shared" si="164"/>
      </c>
      <c r="GA43" s="20">
        <f t="shared" si="165"/>
      </c>
      <c r="GB43" s="20">
        <f t="shared" si="166"/>
      </c>
      <c r="GC43" s="27">
        <f t="shared" si="167"/>
      </c>
    </row>
    <row r="44" spans="1:185" ht="12.75">
      <c r="A44" s="6">
        <v>38081</v>
      </c>
      <c r="B44" s="7" t="s">
        <v>215</v>
      </c>
      <c r="C44" s="7" t="s">
        <v>192</v>
      </c>
      <c r="D44" s="38" t="s">
        <v>293</v>
      </c>
      <c r="E44" s="38" t="s">
        <v>300</v>
      </c>
      <c r="G44" s="11">
        <f t="shared" si="24"/>
        <v>1</v>
      </c>
      <c r="H44" s="19">
        <f t="shared" si="25"/>
        <v>22</v>
      </c>
      <c r="I44" s="11">
        <f t="shared" si="26"/>
        <v>17</v>
      </c>
      <c r="J44" s="11">
        <f t="shared" si="27"/>
        <v>3</v>
      </c>
      <c r="K44" s="11">
        <f t="shared" si="28"/>
        <v>1</v>
      </c>
      <c r="L44" s="11">
        <f t="shared" si="29"/>
        <v>1</v>
      </c>
      <c r="M44" s="11">
        <f t="shared" si="30"/>
      </c>
      <c r="N44" s="11">
        <f t="shared" si="31"/>
      </c>
      <c r="O44" s="11">
        <f t="shared" si="168"/>
        <v>0</v>
      </c>
      <c r="P44" s="20">
        <f t="shared" si="169"/>
        <v>4</v>
      </c>
      <c r="Q44" s="11">
        <f t="shared" si="32"/>
      </c>
      <c r="R44" s="20">
        <f t="shared" si="33"/>
      </c>
      <c r="S44" s="20">
        <f t="shared" si="34"/>
        <v>1</v>
      </c>
      <c r="T44" s="27">
        <f t="shared" si="35"/>
      </c>
      <c r="V44" s="11">
        <f t="shared" si="36"/>
        <v>0</v>
      </c>
      <c r="W44" s="19">
        <f t="shared" si="37"/>
      </c>
      <c r="X44" s="11">
        <f t="shared" si="38"/>
      </c>
      <c r="Y44" s="11">
        <f t="shared" si="39"/>
      </c>
      <c r="Z44" s="11">
        <f t="shared" si="40"/>
      </c>
      <c r="AA44" s="11">
        <f t="shared" si="41"/>
      </c>
      <c r="AB44" s="11">
        <f t="shared" si="42"/>
      </c>
      <c r="AC44" s="11">
        <f t="shared" si="43"/>
      </c>
      <c r="AD44" s="11">
        <f t="shared" si="170"/>
      </c>
      <c r="AE44" s="20">
        <f t="shared" si="171"/>
        <v>0</v>
      </c>
      <c r="AF44" s="11">
        <f t="shared" si="44"/>
      </c>
      <c r="AG44" s="20">
        <f t="shared" si="45"/>
      </c>
      <c r="AH44" s="20">
        <f t="shared" si="46"/>
      </c>
      <c r="AI44" s="27">
        <f t="shared" si="47"/>
      </c>
      <c r="AK44" s="11">
        <f t="shared" si="48"/>
        <v>0</v>
      </c>
      <c r="AL44" s="19">
        <f t="shared" si="49"/>
      </c>
      <c r="AM44" s="11">
        <f t="shared" si="50"/>
      </c>
      <c r="AN44" s="11">
        <f t="shared" si="51"/>
      </c>
      <c r="AO44" s="11">
        <f t="shared" si="52"/>
      </c>
      <c r="AP44" s="11">
        <f t="shared" si="53"/>
      </c>
      <c r="AQ44" s="11">
        <f t="shared" si="54"/>
      </c>
      <c r="AR44" s="11">
        <f t="shared" si="55"/>
      </c>
      <c r="AS44" s="11">
        <f t="shared" si="172"/>
      </c>
      <c r="AT44" s="20">
        <f t="shared" si="173"/>
        <v>0</v>
      </c>
      <c r="AU44" s="11">
        <f t="shared" si="56"/>
      </c>
      <c r="AV44" s="20">
        <f t="shared" si="57"/>
      </c>
      <c r="AW44" s="20">
        <f t="shared" si="58"/>
      </c>
      <c r="AX44" s="27">
        <f t="shared" si="59"/>
      </c>
      <c r="AZ44" s="11">
        <f t="shared" si="60"/>
        <v>0</v>
      </c>
      <c r="BA44" s="19">
        <f t="shared" si="61"/>
      </c>
      <c r="BB44" s="11">
        <f t="shared" si="62"/>
      </c>
      <c r="BC44" s="11">
        <f t="shared" si="63"/>
      </c>
      <c r="BD44" s="11">
        <f t="shared" si="64"/>
      </c>
      <c r="BE44" s="11">
        <f t="shared" si="65"/>
      </c>
      <c r="BF44" s="11">
        <f t="shared" si="66"/>
      </c>
      <c r="BG44" s="11">
        <f t="shared" si="67"/>
      </c>
      <c r="BH44" s="11">
        <f t="shared" si="174"/>
      </c>
      <c r="BI44" s="20">
        <f t="shared" si="175"/>
        <v>0</v>
      </c>
      <c r="BJ44" s="11">
        <f t="shared" si="68"/>
      </c>
      <c r="BK44" s="20">
        <f t="shared" si="69"/>
      </c>
      <c r="BL44" s="20">
        <f t="shared" si="70"/>
      </c>
      <c r="BM44" s="27">
        <f t="shared" si="71"/>
      </c>
      <c r="BO44" s="11">
        <f t="shared" si="72"/>
        <v>0</v>
      </c>
      <c r="BP44" s="19">
        <f t="shared" si="73"/>
      </c>
      <c r="BQ44" s="11">
        <f t="shared" si="74"/>
      </c>
      <c r="BR44" s="11">
        <f t="shared" si="75"/>
      </c>
      <c r="BS44" s="11">
        <f t="shared" si="76"/>
      </c>
      <c r="BT44" s="11">
        <f t="shared" si="77"/>
      </c>
      <c r="BU44" s="11">
        <f t="shared" si="78"/>
      </c>
      <c r="BV44" s="11">
        <f t="shared" si="79"/>
      </c>
      <c r="BW44" s="11">
        <f t="shared" si="176"/>
      </c>
      <c r="BX44" s="20">
        <f t="shared" si="177"/>
        <v>0</v>
      </c>
      <c r="BY44" s="11">
        <f t="shared" si="80"/>
      </c>
      <c r="BZ44" s="20">
        <f t="shared" si="81"/>
      </c>
      <c r="CA44" s="20">
        <f t="shared" si="82"/>
      </c>
      <c r="CB44" s="27">
        <f t="shared" si="83"/>
      </c>
      <c r="CD44" s="11">
        <f t="shared" si="84"/>
        <v>0</v>
      </c>
      <c r="CE44" s="19">
        <f t="shared" si="85"/>
      </c>
      <c r="CF44" s="11">
        <f t="shared" si="86"/>
      </c>
      <c r="CG44" s="11">
        <f t="shared" si="87"/>
      </c>
      <c r="CH44" s="11">
        <f t="shared" si="88"/>
      </c>
      <c r="CI44" s="11">
        <f t="shared" si="89"/>
      </c>
      <c r="CJ44" s="11">
        <f t="shared" si="90"/>
      </c>
      <c r="CK44" s="11">
        <f t="shared" si="91"/>
      </c>
      <c r="CL44" s="11">
        <f t="shared" si="178"/>
      </c>
      <c r="CM44" s="20">
        <f t="shared" si="179"/>
        <v>0</v>
      </c>
      <c r="CN44" s="11">
        <f t="shared" si="92"/>
      </c>
      <c r="CO44" s="20">
        <f t="shared" si="93"/>
      </c>
      <c r="CP44" s="20">
        <f t="shared" si="94"/>
      </c>
      <c r="CQ44" s="27">
        <f t="shared" si="95"/>
      </c>
      <c r="CS44" s="11">
        <f t="shared" si="96"/>
        <v>0</v>
      </c>
      <c r="CT44" s="19">
        <f t="shared" si="97"/>
      </c>
      <c r="CU44" s="11">
        <f t="shared" si="98"/>
      </c>
      <c r="CV44" s="11">
        <f t="shared" si="99"/>
      </c>
      <c r="CW44" s="11">
        <f t="shared" si="100"/>
      </c>
      <c r="CX44" s="11">
        <f t="shared" si="101"/>
      </c>
      <c r="CY44" s="11">
        <f t="shared" si="102"/>
      </c>
      <c r="CZ44" s="11">
        <f t="shared" si="103"/>
      </c>
      <c r="DA44" s="11">
        <f t="shared" si="180"/>
      </c>
      <c r="DB44" s="20">
        <f t="shared" si="181"/>
        <v>0</v>
      </c>
      <c r="DC44" s="11">
        <f t="shared" si="104"/>
      </c>
      <c r="DD44" s="20">
        <f t="shared" si="105"/>
      </c>
      <c r="DE44" s="20">
        <f t="shared" si="106"/>
      </c>
      <c r="DF44" s="27">
        <f t="shared" si="107"/>
      </c>
      <c r="DH44" s="11">
        <f t="shared" si="108"/>
        <v>0</v>
      </c>
      <c r="DI44" s="19">
        <f t="shared" si="109"/>
      </c>
      <c r="DJ44" s="11">
        <f t="shared" si="110"/>
      </c>
      <c r="DK44" s="11">
        <f t="shared" si="111"/>
      </c>
      <c r="DL44" s="11">
        <f t="shared" si="112"/>
      </c>
      <c r="DM44" s="11">
        <f t="shared" si="113"/>
      </c>
      <c r="DN44" s="11">
        <f t="shared" si="114"/>
      </c>
      <c r="DO44" s="11">
        <f t="shared" si="115"/>
      </c>
      <c r="DP44" s="11">
        <f t="shared" si="182"/>
      </c>
      <c r="DQ44" s="20">
        <f t="shared" si="183"/>
        <v>0</v>
      </c>
      <c r="DR44" s="11">
        <f t="shared" si="116"/>
      </c>
      <c r="DS44" s="20">
        <f t="shared" si="117"/>
      </c>
      <c r="DT44" s="20">
        <f t="shared" si="118"/>
      </c>
      <c r="DU44" s="27">
        <f t="shared" si="119"/>
      </c>
      <c r="DW44" s="11">
        <f t="shared" si="120"/>
        <v>0</v>
      </c>
      <c r="DX44" s="19">
        <f t="shared" si="121"/>
      </c>
      <c r="DY44" s="11">
        <f t="shared" si="122"/>
      </c>
      <c r="DZ44" s="11">
        <f t="shared" si="123"/>
      </c>
      <c r="EA44" s="11">
        <f t="shared" si="124"/>
      </c>
      <c r="EB44" s="11">
        <f t="shared" si="125"/>
      </c>
      <c r="EC44" s="11">
        <f t="shared" si="126"/>
      </c>
      <c r="ED44" s="11">
        <f t="shared" si="127"/>
      </c>
      <c r="EE44" s="11">
        <f t="shared" si="184"/>
      </c>
      <c r="EF44" s="20">
        <f t="shared" si="185"/>
        <v>0</v>
      </c>
      <c r="EG44" s="11">
        <f t="shared" si="128"/>
      </c>
      <c r="EH44" s="20">
        <f t="shared" si="129"/>
      </c>
      <c r="EI44" s="20">
        <f t="shared" si="130"/>
      </c>
      <c r="EJ44" s="27">
        <f t="shared" si="131"/>
      </c>
      <c r="EL44" s="11">
        <f t="shared" si="132"/>
        <v>0</v>
      </c>
      <c r="EM44" s="19">
        <f t="shared" si="133"/>
      </c>
      <c r="EN44" s="11">
        <f t="shared" si="134"/>
      </c>
      <c r="EO44" s="11">
        <f t="shared" si="135"/>
      </c>
      <c r="EP44" s="11">
        <f t="shared" si="136"/>
      </c>
      <c r="EQ44" s="11">
        <f t="shared" si="137"/>
      </c>
      <c r="ER44" s="11">
        <f t="shared" si="138"/>
      </c>
      <c r="ES44" s="11">
        <f t="shared" si="139"/>
      </c>
      <c r="ET44" s="11">
        <f t="shared" si="186"/>
      </c>
      <c r="EU44" s="20">
        <f t="shared" si="187"/>
        <v>0</v>
      </c>
      <c r="EV44" s="11">
        <f t="shared" si="140"/>
      </c>
      <c r="EW44" s="20">
        <f t="shared" si="141"/>
      </c>
      <c r="EX44" s="20">
        <f t="shared" si="142"/>
      </c>
      <c r="EY44" s="27">
        <f t="shared" si="143"/>
      </c>
      <c r="FA44" s="11">
        <f t="shared" si="144"/>
        <v>0</v>
      </c>
      <c r="FB44" s="19">
        <f t="shared" si="145"/>
      </c>
      <c r="FC44" s="11">
        <f t="shared" si="146"/>
      </c>
      <c r="FD44" s="11">
        <f t="shared" si="147"/>
      </c>
      <c r="FE44" s="11">
        <f t="shared" si="148"/>
      </c>
      <c r="FF44" s="11">
        <f t="shared" si="149"/>
      </c>
      <c r="FG44" s="11">
        <f t="shared" si="150"/>
      </c>
      <c r="FH44" s="11">
        <f t="shared" si="151"/>
      </c>
      <c r="FI44" s="11">
        <f t="shared" si="188"/>
      </c>
      <c r="FJ44" s="20">
        <f t="shared" si="189"/>
        <v>0</v>
      </c>
      <c r="FK44" s="11">
        <f t="shared" si="152"/>
      </c>
      <c r="FL44" s="20">
        <f t="shared" si="153"/>
      </c>
      <c r="FM44" s="20">
        <f t="shared" si="154"/>
      </c>
      <c r="FN44" s="27">
        <f t="shared" si="155"/>
      </c>
      <c r="FP44" s="11">
        <f t="shared" si="156"/>
        <v>10</v>
      </c>
      <c r="FQ44" s="19">
        <f t="shared" si="157"/>
        <v>17</v>
      </c>
      <c r="FR44" s="11">
        <f t="shared" si="158"/>
        <v>22</v>
      </c>
      <c r="FS44" s="11">
        <f t="shared" si="159"/>
        <v>2</v>
      </c>
      <c r="FT44" s="11">
        <f t="shared" si="160"/>
        <v>1</v>
      </c>
      <c r="FU44" s="11">
        <f t="shared" si="161"/>
      </c>
      <c r="FV44" s="11">
        <f t="shared" si="162"/>
        <v>1</v>
      </c>
      <c r="FW44" s="11">
        <f t="shared" si="163"/>
      </c>
      <c r="FX44" s="11">
        <f t="shared" si="190"/>
        <v>1</v>
      </c>
      <c r="FY44" s="20">
        <f t="shared" si="191"/>
        <v>1</v>
      </c>
      <c r="FZ44" s="11">
        <f t="shared" si="164"/>
      </c>
      <c r="GA44" s="20">
        <f t="shared" si="165"/>
      </c>
      <c r="GB44" s="20">
        <f t="shared" si="166"/>
      </c>
      <c r="GC44" s="27">
        <f t="shared" si="167"/>
      </c>
    </row>
    <row r="45" spans="1:185" ht="12.75">
      <c r="A45" s="6">
        <v>38086</v>
      </c>
      <c r="B45" s="7" t="s">
        <v>216</v>
      </c>
      <c r="C45" s="7" t="s">
        <v>109</v>
      </c>
      <c r="D45" s="38"/>
      <c r="E45" s="38"/>
      <c r="G45" s="11">
        <f t="shared" si="24"/>
        <v>1</v>
      </c>
      <c r="H45" s="19">
        <f t="shared" si="25"/>
      </c>
      <c r="I45" s="11">
        <f t="shared" si="26"/>
      </c>
      <c r="J45" s="11">
        <f t="shared" si="27"/>
      </c>
      <c r="K45" s="11">
        <f t="shared" si="28"/>
      </c>
      <c r="L45" s="11">
        <f t="shared" si="29"/>
      </c>
      <c r="M45" s="11">
        <f t="shared" si="30"/>
      </c>
      <c r="N45" s="11">
        <f t="shared" si="31"/>
      </c>
      <c r="O45" s="11">
        <f t="shared" si="168"/>
      </c>
      <c r="P45" s="20">
        <f t="shared" si="169"/>
        <v>0</v>
      </c>
      <c r="Q45" s="11">
        <f t="shared" si="32"/>
        <v>1</v>
      </c>
      <c r="R45" s="20">
        <f t="shared" si="33"/>
      </c>
      <c r="S45" s="20">
        <f t="shared" si="34"/>
      </c>
      <c r="T45" s="27">
        <f t="shared" si="35"/>
      </c>
      <c r="V45" s="11">
        <f t="shared" si="36"/>
        <v>0</v>
      </c>
      <c r="W45" s="19">
        <f t="shared" si="37"/>
      </c>
      <c r="X45" s="11">
        <f t="shared" si="38"/>
      </c>
      <c r="Y45" s="11">
        <f t="shared" si="39"/>
      </c>
      <c r="Z45" s="11">
        <f t="shared" si="40"/>
      </c>
      <c r="AA45" s="11">
        <f t="shared" si="41"/>
      </c>
      <c r="AB45" s="11">
        <f t="shared" si="42"/>
      </c>
      <c r="AC45" s="11">
        <f t="shared" si="43"/>
      </c>
      <c r="AD45" s="11">
        <f t="shared" si="170"/>
      </c>
      <c r="AE45" s="20">
        <f t="shared" si="171"/>
        <v>0</v>
      </c>
      <c r="AF45" s="11">
        <f t="shared" si="44"/>
      </c>
      <c r="AG45" s="20">
        <f t="shared" si="45"/>
      </c>
      <c r="AH45" s="20">
        <f t="shared" si="46"/>
      </c>
      <c r="AI45" s="27">
        <f t="shared" si="47"/>
      </c>
      <c r="AK45" s="11">
        <f t="shared" si="48"/>
        <v>10</v>
      </c>
      <c r="AL45" s="19">
        <f t="shared" si="49"/>
      </c>
      <c r="AM45" s="11">
        <f t="shared" si="50"/>
      </c>
      <c r="AN45" s="11">
        <f t="shared" si="51"/>
      </c>
      <c r="AO45" s="11">
        <f t="shared" si="52"/>
      </c>
      <c r="AP45" s="11">
        <f t="shared" si="53"/>
      </c>
      <c r="AQ45" s="11">
        <f t="shared" si="54"/>
      </c>
      <c r="AR45" s="11">
        <f t="shared" si="55"/>
      </c>
      <c r="AS45" s="11">
        <f t="shared" si="172"/>
      </c>
      <c r="AT45" s="20">
        <f t="shared" si="173"/>
        <v>0</v>
      </c>
      <c r="AU45" s="11">
        <f t="shared" si="56"/>
      </c>
      <c r="AV45" s="20">
        <f t="shared" si="57"/>
        <v>1</v>
      </c>
      <c r="AW45" s="20">
        <f t="shared" si="58"/>
      </c>
      <c r="AX45" s="27">
        <f t="shared" si="59"/>
      </c>
      <c r="AZ45" s="11">
        <f t="shared" si="60"/>
        <v>0</v>
      </c>
      <c r="BA45" s="19">
        <f t="shared" si="61"/>
      </c>
      <c r="BB45" s="11">
        <f t="shared" si="62"/>
      </c>
      <c r="BC45" s="11">
        <f t="shared" si="63"/>
      </c>
      <c r="BD45" s="11">
        <f t="shared" si="64"/>
      </c>
      <c r="BE45" s="11">
        <f t="shared" si="65"/>
      </c>
      <c r="BF45" s="11">
        <f t="shared" si="66"/>
      </c>
      <c r="BG45" s="11">
        <f t="shared" si="67"/>
      </c>
      <c r="BH45" s="11">
        <f t="shared" si="174"/>
      </c>
      <c r="BI45" s="20">
        <f t="shared" si="175"/>
        <v>0</v>
      </c>
      <c r="BJ45" s="11">
        <f t="shared" si="68"/>
      </c>
      <c r="BK45" s="20">
        <f t="shared" si="69"/>
      </c>
      <c r="BL45" s="20">
        <f t="shared" si="70"/>
      </c>
      <c r="BM45" s="27">
        <f t="shared" si="71"/>
      </c>
      <c r="BO45" s="11">
        <f t="shared" si="72"/>
        <v>0</v>
      </c>
      <c r="BP45" s="19">
        <f t="shared" si="73"/>
      </c>
      <c r="BQ45" s="11">
        <f t="shared" si="74"/>
      </c>
      <c r="BR45" s="11">
        <f t="shared" si="75"/>
      </c>
      <c r="BS45" s="11">
        <f t="shared" si="76"/>
      </c>
      <c r="BT45" s="11">
        <f t="shared" si="77"/>
      </c>
      <c r="BU45" s="11">
        <f t="shared" si="78"/>
      </c>
      <c r="BV45" s="11">
        <f t="shared" si="79"/>
      </c>
      <c r="BW45" s="11">
        <f t="shared" si="176"/>
      </c>
      <c r="BX45" s="20">
        <f t="shared" si="177"/>
        <v>0</v>
      </c>
      <c r="BY45" s="11">
        <f t="shared" si="80"/>
      </c>
      <c r="BZ45" s="20">
        <f t="shared" si="81"/>
      </c>
      <c r="CA45" s="20">
        <f t="shared" si="82"/>
      </c>
      <c r="CB45" s="27">
        <f t="shared" si="83"/>
      </c>
      <c r="CD45" s="11">
        <f t="shared" si="84"/>
        <v>0</v>
      </c>
      <c r="CE45" s="19">
        <f t="shared" si="85"/>
      </c>
      <c r="CF45" s="11">
        <f t="shared" si="86"/>
      </c>
      <c r="CG45" s="11">
        <f t="shared" si="87"/>
      </c>
      <c r="CH45" s="11">
        <f t="shared" si="88"/>
      </c>
      <c r="CI45" s="11">
        <f t="shared" si="89"/>
      </c>
      <c r="CJ45" s="11">
        <f t="shared" si="90"/>
      </c>
      <c r="CK45" s="11">
        <f t="shared" si="91"/>
      </c>
      <c r="CL45" s="11">
        <f t="shared" si="178"/>
      </c>
      <c r="CM45" s="20">
        <f t="shared" si="179"/>
        <v>0</v>
      </c>
      <c r="CN45" s="11">
        <f t="shared" si="92"/>
      </c>
      <c r="CO45" s="20">
        <f t="shared" si="93"/>
      </c>
      <c r="CP45" s="20">
        <f t="shared" si="94"/>
      </c>
      <c r="CQ45" s="27">
        <f t="shared" si="95"/>
      </c>
      <c r="CS45" s="11">
        <f t="shared" si="96"/>
        <v>0</v>
      </c>
      <c r="CT45" s="19">
        <f t="shared" si="97"/>
      </c>
      <c r="CU45" s="11">
        <f t="shared" si="98"/>
      </c>
      <c r="CV45" s="11">
        <f t="shared" si="99"/>
      </c>
      <c r="CW45" s="11">
        <f t="shared" si="100"/>
      </c>
      <c r="CX45" s="11">
        <f t="shared" si="101"/>
      </c>
      <c r="CY45" s="11">
        <f t="shared" si="102"/>
      </c>
      <c r="CZ45" s="11">
        <f t="shared" si="103"/>
      </c>
      <c r="DA45" s="11">
        <f t="shared" si="180"/>
      </c>
      <c r="DB45" s="20">
        <f t="shared" si="181"/>
        <v>0</v>
      </c>
      <c r="DC45" s="11">
        <f t="shared" si="104"/>
      </c>
      <c r="DD45" s="20">
        <f t="shared" si="105"/>
      </c>
      <c r="DE45" s="20">
        <f t="shared" si="106"/>
      </c>
      <c r="DF45" s="27">
        <f t="shared" si="107"/>
      </c>
      <c r="DH45" s="11">
        <f t="shared" si="108"/>
        <v>0</v>
      </c>
      <c r="DI45" s="19">
        <f t="shared" si="109"/>
      </c>
      <c r="DJ45" s="11">
        <f t="shared" si="110"/>
      </c>
      <c r="DK45" s="11">
        <f t="shared" si="111"/>
      </c>
      <c r="DL45" s="11">
        <f t="shared" si="112"/>
      </c>
      <c r="DM45" s="11">
        <f t="shared" si="113"/>
      </c>
      <c r="DN45" s="11">
        <f t="shared" si="114"/>
      </c>
      <c r="DO45" s="11">
        <f t="shared" si="115"/>
      </c>
      <c r="DP45" s="11">
        <f t="shared" si="182"/>
      </c>
      <c r="DQ45" s="20">
        <f t="shared" si="183"/>
        <v>0</v>
      </c>
      <c r="DR45" s="11">
        <f t="shared" si="116"/>
      </c>
      <c r="DS45" s="20">
        <f t="shared" si="117"/>
      </c>
      <c r="DT45" s="20">
        <f t="shared" si="118"/>
      </c>
      <c r="DU45" s="27">
        <f t="shared" si="119"/>
      </c>
      <c r="DW45" s="11">
        <f t="shared" si="120"/>
        <v>0</v>
      </c>
      <c r="DX45" s="19">
        <f t="shared" si="121"/>
      </c>
      <c r="DY45" s="11">
        <f t="shared" si="122"/>
      </c>
      <c r="DZ45" s="11">
        <f t="shared" si="123"/>
      </c>
      <c r="EA45" s="11">
        <f t="shared" si="124"/>
      </c>
      <c r="EB45" s="11">
        <f t="shared" si="125"/>
      </c>
      <c r="EC45" s="11">
        <f t="shared" si="126"/>
      </c>
      <c r="ED45" s="11">
        <f t="shared" si="127"/>
      </c>
      <c r="EE45" s="11">
        <f t="shared" si="184"/>
      </c>
      <c r="EF45" s="20">
        <f t="shared" si="185"/>
        <v>0</v>
      </c>
      <c r="EG45" s="11">
        <f t="shared" si="128"/>
      </c>
      <c r="EH45" s="20">
        <f t="shared" si="129"/>
      </c>
      <c r="EI45" s="20">
        <f t="shared" si="130"/>
      </c>
      <c r="EJ45" s="27">
        <f t="shared" si="131"/>
      </c>
      <c r="EL45" s="11">
        <f t="shared" si="132"/>
        <v>0</v>
      </c>
      <c r="EM45" s="19">
        <f t="shared" si="133"/>
      </c>
      <c r="EN45" s="11">
        <f t="shared" si="134"/>
      </c>
      <c r="EO45" s="11">
        <f t="shared" si="135"/>
      </c>
      <c r="EP45" s="11">
        <f t="shared" si="136"/>
      </c>
      <c r="EQ45" s="11">
        <f t="shared" si="137"/>
      </c>
      <c r="ER45" s="11">
        <f t="shared" si="138"/>
      </c>
      <c r="ES45" s="11">
        <f t="shared" si="139"/>
      </c>
      <c r="ET45" s="11">
        <f t="shared" si="186"/>
      </c>
      <c r="EU45" s="20">
        <f t="shared" si="187"/>
        <v>0</v>
      </c>
      <c r="EV45" s="11">
        <f t="shared" si="140"/>
      </c>
      <c r="EW45" s="20">
        <f t="shared" si="141"/>
      </c>
      <c r="EX45" s="20">
        <f t="shared" si="142"/>
      </c>
      <c r="EY45" s="27">
        <f t="shared" si="143"/>
      </c>
      <c r="FA45" s="11">
        <f t="shared" si="144"/>
        <v>0</v>
      </c>
      <c r="FB45" s="19">
        <f t="shared" si="145"/>
      </c>
      <c r="FC45" s="11">
        <f t="shared" si="146"/>
      </c>
      <c r="FD45" s="11">
        <f t="shared" si="147"/>
      </c>
      <c r="FE45" s="11">
        <f t="shared" si="148"/>
      </c>
      <c r="FF45" s="11">
        <f t="shared" si="149"/>
      </c>
      <c r="FG45" s="11">
        <f t="shared" si="150"/>
      </c>
      <c r="FH45" s="11">
        <f t="shared" si="151"/>
      </c>
      <c r="FI45" s="11">
        <f t="shared" si="188"/>
      </c>
      <c r="FJ45" s="20">
        <f t="shared" si="189"/>
        <v>0</v>
      </c>
      <c r="FK45" s="11">
        <f t="shared" si="152"/>
      </c>
      <c r="FL45" s="20">
        <f t="shared" si="153"/>
      </c>
      <c r="FM45" s="20">
        <f t="shared" si="154"/>
      </c>
      <c r="FN45" s="27">
        <f t="shared" si="155"/>
      </c>
      <c r="FP45" s="11">
        <f t="shared" si="156"/>
        <v>0</v>
      </c>
      <c r="FQ45" s="19">
        <f t="shared" si="157"/>
      </c>
      <c r="FR45" s="11">
        <f t="shared" si="158"/>
      </c>
      <c r="FS45" s="11">
        <f t="shared" si="159"/>
      </c>
      <c r="FT45" s="11">
        <f t="shared" si="160"/>
      </c>
      <c r="FU45" s="11">
        <f t="shared" si="161"/>
      </c>
      <c r="FV45" s="11">
        <f t="shared" si="162"/>
      </c>
      <c r="FW45" s="11">
        <f t="shared" si="163"/>
      </c>
      <c r="FX45" s="11">
        <f t="shared" si="190"/>
      </c>
      <c r="FY45" s="20">
        <f t="shared" si="191"/>
        <v>0</v>
      </c>
      <c r="FZ45" s="11">
        <f t="shared" si="164"/>
      </c>
      <c r="GA45" s="20">
        <f t="shared" si="165"/>
      </c>
      <c r="GB45" s="20">
        <f t="shared" si="166"/>
      </c>
      <c r="GC45" s="27">
        <f t="shared" si="167"/>
      </c>
    </row>
    <row r="46" spans="1:185" ht="12.75">
      <c r="A46" s="6">
        <v>38086</v>
      </c>
      <c r="B46" s="7" t="s">
        <v>217</v>
      </c>
      <c r="C46" s="7" t="s">
        <v>184</v>
      </c>
      <c r="D46" s="38"/>
      <c r="E46" s="38"/>
      <c r="G46" s="11">
        <f t="shared" si="24"/>
        <v>0</v>
      </c>
      <c r="H46" s="19">
        <f t="shared" si="25"/>
      </c>
      <c r="I46" s="11">
        <f t="shared" si="26"/>
      </c>
      <c r="J46" s="11">
        <f t="shared" si="27"/>
      </c>
      <c r="K46" s="11">
        <f t="shared" si="28"/>
      </c>
      <c r="L46" s="11">
        <f t="shared" si="29"/>
      </c>
      <c r="M46" s="11">
        <f t="shared" si="30"/>
      </c>
      <c r="N46" s="11">
        <f t="shared" si="31"/>
      </c>
      <c r="O46" s="11">
        <f t="shared" si="168"/>
      </c>
      <c r="P46" s="20">
        <f t="shared" si="169"/>
        <v>0</v>
      </c>
      <c r="Q46" s="11">
        <f t="shared" si="32"/>
      </c>
      <c r="R46" s="20">
        <f t="shared" si="33"/>
      </c>
      <c r="S46" s="20">
        <f t="shared" si="34"/>
      </c>
      <c r="T46" s="27">
        <f t="shared" si="35"/>
      </c>
      <c r="V46" s="11">
        <f t="shared" si="36"/>
        <v>1</v>
      </c>
      <c r="W46" s="19">
        <f t="shared" si="37"/>
      </c>
      <c r="X46" s="11">
        <f t="shared" si="38"/>
      </c>
      <c r="Y46" s="11">
        <f t="shared" si="39"/>
      </c>
      <c r="Z46" s="11">
        <f t="shared" si="40"/>
      </c>
      <c r="AA46" s="11">
        <f t="shared" si="41"/>
      </c>
      <c r="AB46" s="11">
        <f t="shared" si="42"/>
      </c>
      <c r="AC46" s="11">
        <f t="shared" si="43"/>
      </c>
      <c r="AD46" s="11">
        <f t="shared" si="170"/>
      </c>
      <c r="AE46" s="20">
        <f t="shared" si="171"/>
        <v>0</v>
      </c>
      <c r="AF46" s="11">
        <f t="shared" si="44"/>
        <v>1</v>
      </c>
      <c r="AG46" s="20">
        <f t="shared" si="45"/>
      </c>
      <c r="AH46" s="20">
        <f t="shared" si="46"/>
      </c>
      <c r="AI46" s="27">
        <f t="shared" si="47"/>
      </c>
      <c r="AK46" s="11">
        <f t="shared" si="48"/>
        <v>0</v>
      </c>
      <c r="AL46" s="19">
        <f t="shared" si="49"/>
      </c>
      <c r="AM46" s="11">
        <f t="shared" si="50"/>
      </c>
      <c r="AN46" s="11">
        <f t="shared" si="51"/>
      </c>
      <c r="AO46" s="11">
        <f t="shared" si="52"/>
      </c>
      <c r="AP46" s="11">
        <f t="shared" si="53"/>
      </c>
      <c r="AQ46" s="11">
        <f t="shared" si="54"/>
      </c>
      <c r="AR46" s="11">
        <f t="shared" si="55"/>
      </c>
      <c r="AS46" s="11">
        <f t="shared" si="172"/>
      </c>
      <c r="AT46" s="20">
        <f t="shared" si="173"/>
        <v>0</v>
      </c>
      <c r="AU46" s="11">
        <f t="shared" si="56"/>
      </c>
      <c r="AV46" s="20">
        <f t="shared" si="57"/>
      </c>
      <c r="AW46" s="20">
        <f t="shared" si="58"/>
      </c>
      <c r="AX46" s="27">
        <f t="shared" si="59"/>
      </c>
      <c r="AZ46" s="11">
        <f t="shared" si="60"/>
        <v>0</v>
      </c>
      <c r="BA46" s="19">
        <f t="shared" si="61"/>
      </c>
      <c r="BB46" s="11">
        <f t="shared" si="62"/>
      </c>
      <c r="BC46" s="11">
        <f t="shared" si="63"/>
      </c>
      <c r="BD46" s="11">
        <f t="shared" si="64"/>
      </c>
      <c r="BE46" s="11">
        <f t="shared" si="65"/>
      </c>
      <c r="BF46" s="11">
        <f t="shared" si="66"/>
      </c>
      <c r="BG46" s="11">
        <f t="shared" si="67"/>
      </c>
      <c r="BH46" s="11">
        <f t="shared" si="174"/>
      </c>
      <c r="BI46" s="20">
        <f t="shared" si="175"/>
        <v>0</v>
      </c>
      <c r="BJ46" s="11">
        <f t="shared" si="68"/>
      </c>
      <c r="BK46" s="20">
        <f t="shared" si="69"/>
      </c>
      <c r="BL46" s="20">
        <f t="shared" si="70"/>
      </c>
      <c r="BM46" s="27">
        <f t="shared" si="71"/>
      </c>
      <c r="BO46" s="11">
        <f t="shared" si="72"/>
        <v>0</v>
      </c>
      <c r="BP46" s="19">
        <f t="shared" si="73"/>
      </c>
      <c r="BQ46" s="11">
        <f t="shared" si="74"/>
      </c>
      <c r="BR46" s="11">
        <f t="shared" si="75"/>
      </c>
      <c r="BS46" s="11">
        <f t="shared" si="76"/>
      </c>
      <c r="BT46" s="11">
        <f t="shared" si="77"/>
      </c>
      <c r="BU46" s="11">
        <f t="shared" si="78"/>
      </c>
      <c r="BV46" s="11">
        <f t="shared" si="79"/>
      </c>
      <c r="BW46" s="11">
        <f t="shared" si="176"/>
      </c>
      <c r="BX46" s="20">
        <f t="shared" si="177"/>
        <v>0</v>
      </c>
      <c r="BY46" s="11">
        <f t="shared" si="80"/>
      </c>
      <c r="BZ46" s="20">
        <f t="shared" si="81"/>
      </c>
      <c r="CA46" s="20">
        <f t="shared" si="82"/>
      </c>
      <c r="CB46" s="27">
        <f t="shared" si="83"/>
      </c>
      <c r="CD46" s="11">
        <f t="shared" si="84"/>
        <v>0</v>
      </c>
      <c r="CE46" s="19">
        <f t="shared" si="85"/>
      </c>
      <c r="CF46" s="11">
        <f t="shared" si="86"/>
      </c>
      <c r="CG46" s="11">
        <f t="shared" si="87"/>
      </c>
      <c r="CH46" s="11">
        <f t="shared" si="88"/>
      </c>
      <c r="CI46" s="11">
        <f t="shared" si="89"/>
      </c>
      <c r="CJ46" s="11">
        <f t="shared" si="90"/>
      </c>
      <c r="CK46" s="11">
        <f t="shared" si="91"/>
      </c>
      <c r="CL46" s="11">
        <f t="shared" si="178"/>
      </c>
      <c r="CM46" s="20">
        <f t="shared" si="179"/>
        <v>0</v>
      </c>
      <c r="CN46" s="11">
        <f t="shared" si="92"/>
      </c>
      <c r="CO46" s="20">
        <f t="shared" si="93"/>
      </c>
      <c r="CP46" s="20">
        <f t="shared" si="94"/>
      </c>
      <c r="CQ46" s="27">
        <f t="shared" si="95"/>
      </c>
      <c r="CS46" s="11">
        <f t="shared" si="96"/>
        <v>13</v>
      </c>
      <c r="CT46" s="19">
        <f t="shared" si="97"/>
      </c>
      <c r="CU46" s="11">
        <f t="shared" si="98"/>
      </c>
      <c r="CV46" s="11">
        <f t="shared" si="99"/>
      </c>
      <c r="CW46" s="11">
        <f t="shared" si="100"/>
      </c>
      <c r="CX46" s="11">
        <f t="shared" si="101"/>
      </c>
      <c r="CY46" s="11">
        <f t="shared" si="102"/>
      </c>
      <c r="CZ46" s="11">
        <f t="shared" si="103"/>
      </c>
      <c r="DA46" s="11">
        <f t="shared" si="180"/>
      </c>
      <c r="DB46" s="20">
        <f t="shared" si="181"/>
        <v>0</v>
      </c>
      <c r="DC46" s="11">
        <f t="shared" si="104"/>
      </c>
      <c r="DD46" s="20">
        <f t="shared" si="105"/>
        <v>1</v>
      </c>
      <c r="DE46" s="20">
        <f t="shared" si="106"/>
      </c>
      <c r="DF46" s="27">
        <f t="shared" si="107"/>
      </c>
      <c r="DH46" s="11">
        <f t="shared" si="108"/>
        <v>0</v>
      </c>
      <c r="DI46" s="19">
        <f t="shared" si="109"/>
      </c>
      <c r="DJ46" s="11">
        <f t="shared" si="110"/>
      </c>
      <c r="DK46" s="11">
        <f t="shared" si="111"/>
      </c>
      <c r="DL46" s="11">
        <f t="shared" si="112"/>
      </c>
      <c r="DM46" s="11">
        <f t="shared" si="113"/>
      </c>
      <c r="DN46" s="11">
        <f t="shared" si="114"/>
      </c>
      <c r="DO46" s="11">
        <f t="shared" si="115"/>
      </c>
      <c r="DP46" s="11">
        <f t="shared" si="182"/>
      </c>
      <c r="DQ46" s="20">
        <f t="shared" si="183"/>
        <v>0</v>
      </c>
      <c r="DR46" s="11">
        <f t="shared" si="116"/>
      </c>
      <c r="DS46" s="20">
        <f t="shared" si="117"/>
      </c>
      <c r="DT46" s="20">
        <f t="shared" si="118"/>
      </c>
      <c r="DU46" s="27">
        <f t="shared" si="119"/>
      </c>
      <c r="DW46" s="11">
        <f t="shared" si="120"/>
        <v>0</v>
      </c>
      <c r="DX46" s="19">
        <f t="shared" si="121"/>
      </c>
      <c r="DY46" s="11">
        <f t="shared" si="122"/>
      </c>
      <c r="DZ46" s="11">
        <f t="shared" si="123"/>
      </c>
      <c r="EA46" s="11">
        <f t="shared" si="124"/>
      </c>
      <c r="EB46" s="11">
        <f t="shared" si="125"/>
      </c>
      <c r="EC46" s="11">
        <f t="shared" si="126"/>
      </c>
      <c r="ED46" s="11">
        <f t="shared" si="127"/>
      </c>
      <c r="EE46" s="11">
        <f t="shared" si="184"/>
      </c>
      <c r="EF46" s="20">
        <f t="shared" si="185"/>
        <v>0</v>
      </c>
      <c r="EG46" s="11">
        <f t="shared" si="128"/>
      </c>
      <c r="EH46" s="20">
        <f t="shared" si="129"/>
      </c>
      <c r="EI46" s="20">
        <f t="shared" si="130"/>
      </c>
      <c r="EJ46" s="27">
        <f t="shared" si="131"/>
      </c>
      <c r="EL46" s="11">
        <f t="shared" si="132"/>
        <v>0</v>
      </c>
      <c r="EM46" s="19">
        <f t="shared" si="133"/>
      </c>
      <c r="EN46" s="11">
        <f t="shared" si="134"/>
      </c>
      <c r="EO46" s="11">
        <f t="shared" si="135"/>
      </c>
      <c r="EP46" s="11">
        <f t="shared" si="136"/>
      </c>
      <c r="EQ46" s="11">
        <f t="shared" si="137"/>
      </c>
      <c r="ER46" s="11">
        <f t="shared" si="138"/>
      </c>
      <c r="ES46" s="11">
        <f t="shared" si="139"/>
      </c>
      <c r="ET46" s="11">
        <f t="shared" si="186"/>
      </c>
      <c r="EU46" s="20">
        <f t="shared" si="187"/>
        <v>0</v>
      </c>
      <c r="EV46" s="11">
        <f t="shared" si="140"/>
      </c>
      <c r="EW46" s="20">
        <f t="shared" si="141"/>
      </c>
      <c r="EX46" s="20">
        <f t="shared" si="142"/>
      </c>
      <c r="EY46" s="27">
        <f t="shared" si="143"/>
      </c>
      <c r="FA46" s="11">
        <f t="shared" si="144"/>
        <v>0</v>
      </c>
      <c r="FB46" s="19">
        <f t="shared" si="145"/>
      </c>
      <c r="FC46" s="11">
        <f t="shared" si="146"/>
      </c>
      <c r="FD46" s="11">
        <f t="shared" si="147"/>
      </c>
      <c r="FE46" s="11">
        <f t="shared" si="148"/>
      </c>
      <c r="FF46" s="11">
        <f t="shared" si="149"/>
      </c>
      <c r="FG46" s="11">
        <f t="shared" si="150"/>
      </c>
      <c r="FH46" s="11">
        <f t="shared" si="151"/>
      </c>
      <c r="FI46" s="11">
        <f t="shared" si="188"/>
      </c>
      <c r="FJ46" s="20">
        <f t="shared" si="189"/>
        <v>0</v>
      </c>
      <c r="FK46" s="11">
        <f t="shared" si="152"/>
      </c>
      <c r="FL46" s="20">
        <f t="shared" si="153"/>
      </c>
      <c r="FM46" s="20">
        <f t="shared" si="154"/>
      </c>
      <c r="FN46" s="27">
        <f t="shared" si="155"/>
      </c>
      <c r="FP46" s="11">
        <f t="shared" si="156"/>
        <v>0</v>
      </c>
      <c r="FQ46" s="19">
        <f t="shared" si="157"/>
      </c>
      <c r="FR46" s="11">
        <f t="shared" si="158"/>
      </c>
      <c r="FS46" s="11">
        <f t="shared" si="159"/>
      </c>
      <c r="FT46" s="11">
        <f t="shared" si="160"/>
      </c>
      <c r="FU46" s="11">
        <f t="shared" si="161"/>
      </c>
      <c r="FV46" s="11">
        <f t="shared" si="162"/>
      </c>
      <c r="FW46" s="11">
        <f t="shared" si="163"/>
      </c>
      <c r="FX46" s="11">
        <f t="shared" si="190"/>
      </c>
      <c r="FY46" s="20">
        <f t="shared" si="191"/>
        <v>0</v>
      </c>
      <c r="FZ46" s="11">
        <f t="shared" si="164"/>
      </c>
      <c r="GA46" s="20">
        <f t="shared" si="165"/>
      </c>
      <c r="GB46" s="20">
        <f t="shared" si="166"/>
      </c>
      <c r="GC46" s="27">
        <f t="shared" si="167"/>
      </c>
    </row>
    <row r="47" spans="1:185" ht="12.75">
      <c r="A47" s="6">
        <v>38087</v>
      </c>
      <c r="B47" s="7" t="s">
        <v>218</v>
      </c>
      <c r="C47" s="7" t="s">
        <v>189</v>
      </c>
      <c r="D47" s="38"/>
      <c r="E47" s="38"/>
      <c r="G47" s="11">
        <f t="shared" si="24"/>
        <v>0</v>
      </c>
      <c r="H47" s="19">
        <f t="shared" si="25"/>
      </c>
      <c r="I47" s="11">
        <f t="shared" si="26"/>
      </c>
      <c r="J47" s="11">
        <f t="shared" si="27"/>
      </c>
      <c r="K47" s="11">
        <f t="shared" si="28"/>
      </c>
      <c r="L47" s="11">
        <f t="shared" si="29"/>
      </c>
      <c r="M47" s="11">
        <f t="shared" si="30"/>
      </c>
      <c r="N47" s="11">
        <f t="shared" si="31"/>
      </c>
      <c r="O47" s="11">
        <f t="shared" si="168"/>
      </c>
      <c r="P47" s="20">
        <f t="shared" si="169"/>
        <v>0</v>
      </c>
      <c r="Q47" s="11">
        <f t="shared" si="32"/>
      </c>
      <c r="R47" s="20">
        <f t="shared" si="33"/>
      </c>
      <c r="S47" s="20">
        <f t="shared" si="34"/>
      </c>
      <c r="T47" s="27">
        <f t="shared" si="35"/>
      </c>
      <c r="V47" s="11">
        <f t="shared" si="36"/>
        <v>0</v>
      </c>
      <c r="W47" s="19">
        <f t="shared" si="37"/>
      </c>
      <c r="X47" s="11">
        <f t="shared" si="38"/>
      </c>
      <c r="Y47" s="11">
        <f t="shared" si="39"/>
      </c>
      <c r="Z47" s="11">
        <f t="shared" si="40"/>
      </c>
      <c r="AA47" s="11">
        <f t="shared" si="41"/>
      </c>
      <c r="AB47" s="11">
        <f t="shared" si="42"/>
      </c>
      <c r="AC47" s="11">
        <f t="shared" si="43"/>
      </c>
      <c r="AD47" s="11">
        <f t="shared" si="170"/>
      </c>
      <c r="AE47" s="20">
        <f t="shared" si="171"/>
        <v>0</v>
      </c>
      <c r="AF47" s="11">
        <f t="shared" si="44"/>
      </c>
      <c r="AG47" s="20">
        <f t="shared" si="45"/>
      </c>
      <c r="AH47" s="20">
        <f t="shared" si="46"/>
      </c>
      <c r="AI47" s="27">
        <f t="shared" si="47"/>
      </c>
      <c r="AK47" s="11">
        <f t="shared" si="48"/>
        <v>0</v>
      </c>
      <c r="AL47" s="19">
        <f t="shared" si="49"/>
      </c>
      <c r="AM47" s="11">
        <f t="shared" si="50"/>
      </c>
      <c r="AN47" s="11">
        <f t="shared" si="51"/>
      </c>
      <c r="AO47" s="11">
        <f t="shared" si="52"/>
      </c>
      <c r="AP47" s="11">
        <f t="shared" si="53"/>
      </c>
      <c r="AQ47" s="11">
        <f t="shared" si="54"/>
      </c>
      <c r="AR47" s="11">
        <f t="shared" si="55"/>
      </c>
      <c r="AS47" s="11">
        <f t="shared" si="172"/>
      </c>
      <c r="AT47" s="20">
        <f t="shared" si="173"/>
        <v>0</v>
      </c>
      <c r="AU47" s="11">
        <f t="shared" si="56"/>
      </c>
      <c r="AV47" s="20">
        <f t="shared" si="57"/>
      </c>
      <c r="AW47" s="20">
        <f t="shared" si="58"/>
      </c>
      <c r="AX47" s="27">
        <f t="shared" si="59"/>
      </c>
      <c r="AZ47" s="11">
        <f t="shared" si="60"/>
        <v>0</v>
      </c>
      <c r="BA47" s="19">
        <f t="shared" si="61"/>
      </c>
      <c r="BB47" s="11">
        <f t="shared" si="62"/>
      </c>
      <c r="BC47" s="11">
        <f t="shared" si="63"/>
      </c>
      <c r="BD47" s="11">
        <f t="shared" si="64"/>
      </c>
      <c r="BE47" s="11">
        <f t="shared" si="65"/>
      </c>
      <c r="BF47" s="11">
        <f t="shared" si="66"/>
      </c>
      <c r="BG47" s="11">
        <f t="shared" si="67"/>
      </c>
      <c r="BH47" s="11">
        <f t="shared" si="174"/>
      </c>
      <c r="BI47" s="20">
        <f t="shared" si="175"/>
        <v>0</v>
      </c>
      <c r="BJ47" s="11">
        <f t="shared" si="68"/>
      </c>
      <c r="BK47" s="20">
        <f t="shared" si="69"/>
      </c>
      <c r="BL47" s="20">
        <f t="shared" si="70"/>
      </c>
      <c r="BM47" s="27">
        <f t="shared" si="71"/>
      </c>
      <c r="BO47" s="11">
        <f t="shared" si="72"/>
        <v>0</v>
      </c>
      <c r="BP47" s="19">
        <f t="shared" si="73"/>
      </c>
      <c r="BQ47" s="11">
        <f t="shared" si="74"/>
      </c>
      <c r="BR47" s="11">
        <f t="shared" si="75"/>
      </c>
      <c r="BS47" s="11">
        <f t="shared" si="76"/>
      </c>
      <c r="BT47" s="11">
        <f t="shared" si="77"/>
      </c>
      <c r="BU47" s="11">
        <f t="shared" si="78"/>
      </c>
      <c r="BV47" s="11">
        <f t="shared" si="79"/>
      </c>
      <c r="BW47" s="11">
        <f t="shared" si="176"/>
      </c>
      <c r="BX47" s="20">
        <f t="shared" si="177"/>
        <v>0</v>
      </c>
      <c r="BY47" s="11">
        <f t="shared" si="80"/>
      </c>
      <c r="BZ47" s="20">
        <f t="shared" si="81"/>
      </c>
      <c r="CA47" s="20">
        <f t="shared" si="82"/>
      </c>
      <c r="CB47" s="27">
        <f t="shared" si="83"/>
      </c>
      <c r="CD47" s="11">
        <f t="shared" si="84"/>
        <v>0</v>
      </c>
      <c r="CE47" s="19">
        <f t="shared" si="85"/>
      </c>
      <c r="CF47" s="11">
        <f t="shared" si="86"/>
      </c>
      <c r="CG47" s="11">
        <f t="shared" si="87"/>
      </c>
      <c r="CH47" s="11">
        <f t="shared" si="88"/>
      </c>
      <c r="CI47" s="11">
        <f t="shared" si="89"/>
      </c>
      <c r="CJ47" s="11">
        <f t="shared" si="90"/>
      </c>
      <c r="CK47" s="11">
        <f t="shared" si="91"/>
      </c>
      <c r="CL47" s="11">
        <f t="shared" si="178"/>
      </c>
      <c r="CM47" s="20">
        <f t="shared" si="179"/>
        <v>0</v>
      </c>
      <c r="CN47" s="11">
        <f t="shared" si="92"/>
      </c>
      <c r="CO47" s="20">
        <f t="shared" si="93"/>
      </c>
      <c r="CP47" s="20">
        <f t="shared" si="94"/>
      </c>
      <c r="CQ47" s="27">
        <f t="shared" si="95"/>
      </c>
      <c r="CS47" s="11">
        <f t="shared" si="96"/>
        <v>0</v>
      </c>
      <c r="CT47" s="19">
        <f t="shared" si="97"/>
      </c>
      <c r="CU47" s="11">
        <f t="shared" si="98"/>
      </c>
      <c r="CV47" s="11">
        <f t="shared" si="99"/>
      </c>
      <c r="CW47" s="11">
        <f t="shared" si="100"/>
      </c>
      <c r="CX47" s="11">
        <f t="shared" si="101"/>
      </c>
      <c r="CY47" s="11">
        <f t="shared" si="102"/>
      </c>
      <c r="CZ47" s="11">
        <f t="shared" si="103"/>
      </c>
      <c r="DA47" s="11">
        <f t="shared" si="180"/>
      </c>
      <c r="DB47" s="20">
        <f t="shared" si="181"/>
        <v>0</v>
      </c>
      <c r="DC47" s="11">
        <f t="shared" si="104"/>
      </c>
      <c r="DD47" s="20">
        <f t="shared" si="105"/>
      </c>
      <c r="DE47" s="20">
        <f t="shared" si="106"/>
      </c>
      <c r="DF47" s="27">
        <f t="shared" si="107"/>
      </c>
      <c r="DH47" s="11">
        <f t="shared" si="108"/>
        <v>0</v>
      </c>
      <c r="DI47" s="19">
        <f t="shared" si="109"/>
      </c>
      <c r="DJ47" s="11">
        <f t="shared" si="110"/>
      </c>
      <c r="DK47" s="11">
        <f t="shared" si="111"/>
      </c>
      <c r="DL47" s="11">
        <f t="shared" si="112"/>
      </c>
      <c r="DM47" s="11">
        <f t="shared" si="113"/>
      </c>
      <c r="DN47" s="11">
        <f t="shared" si="114"/>
      </c>
      <c r="DO47" s="11">
        <f t="shared" si="115"/>
      </c>
      <c r="DP47" s="11">
        <f t="shared" si="182"/>
      </c>
      <c r="DQ47" s="20">
        <f t="shared" si="183"/>
        <v>0</v>
      </c>
      <c r="DR47" s="11">
        <f t="shared" si="116"/>
      </c>
      <c r="DS47" s="20">
        <f t="shared" si="117"/>
      </c>
      <c r="DT47" s="20">
        <f t="shared" si="118"/>
      </c>
      <c r="DU47" s="27">
        <f t="shared" si="119"/>
      </c>
      <c r="DW47" s="11">
        <f t="shared" si="120"/>
        <v>1</v>
      </c>
      <c r="DX47" s="19">
        <f t="shared" si="121"/>
      </c>
      <c r="DY47" s="11">
        <f t="shared" si="122"/>
      </c>
      <c r="DZ47" s="11">
        <f t="shared" si="123"/>
      </c>
      <c r="EA47" s="11">
        <f t="shared" si="124"/>
      </c>
      <c r="EB47" s="11">
        <f t="shared" si="125"/>
      </c>
      <c r="EC47" s="11">
        <f t="shared" si="126"/>
      </c>
      <c r="ED47" s="11">
        <f t="shared" si="127"/>
      </c>
      <c r="EE47" s="11">
        <f t="shared" si="184"/>
      </c>
      <c r="EF47" s="20">
        <f t="shared" si="185"/>
        <v>0</v>
      </c>
      <c r="EG47" s="11">
        <f t="shared" si="128"/>
        <v>1</v>
      </c>
      <c r="EH47" s="20">
        <f t="shared" si="129"/>
      </c>
      <c r="EI47" s="20">
        <f t="shared" si="130"/>
      </c>
      <c r="EJ47" s="27">
        <f t="shared" si="131"/>
      </c>
      <c r="EL47" s="11">
        <f t="shared" si="132"/>
        <v>0</v>
      </c>
      <c r="EM47" s="19">
        <f t="shared" si="133"/>
      </c>
      <c r="EN47" s="11">
        <f t="shared" si="134"/>
      </c>
      <c r="EO47" s="11">
        <f t="shared" si="135"/>
      </c>
      <c r="EP47" s="11">
        <f t="shared" si="136"/>
      </c>
      <c r="EQ47" s="11">
        <f t="shared" si="137"/>
      </c>
      <c r="ER47" s="11">
        <f t="shared" si="138"/>
      </c>
      <c r="ES47" s="11">
        <f t="shared" si="139"/>
      </c>
      <c r="ET47" s="11">
        <f t="shared" si="186"/>
      </c>
      <c r="EU47" s="20">
        <f t="shared" si="187"/>
        <v>0</v>
      </c>
      <c r="EV47" s="11">
        <f t="shared" si="140"/>
      </c>
      <c r="EW47" s="20">
        <f t="shared" si="141"/>
      </c>
      <c r="EX47" s="20">
        <f t="shared" si="142"/>
      </c>
      <c r="EY47" s="27">
        <f t="shared" si="143"/>
      </c>
      <c r="FA47" s="11">
        <f t="shared" si="144"/>
        <v>9</v>
      </c>
      <c r="FB47" s="19">
        <f t="shared" si="145"/>
      </c>
      <c r="FC47" s="11">
        <f t="shared" si="146"/>
      </c>
      <c r="FD47" s="11">
        <f t="shared" si="147"/>
      </c>
      <c r="FE47" s="11">
        <f t="shared" si="148"/>
      </c>
      <c r="FF47" s="11">
        <f t="shared" si="149"/>
      </c>
      <c r="FG47" s="11">
        <f t="shared" si="150"/>
      </c>
      <c r="FH47" s="11">
        <f t="shared" si="151"/>
      </c>
      <c r="FI47" s="11">
        <f t="shared" si="188"/>
      </c>
      <c r="FJ47" s="20">
        <f t="shared" si="189"/>
        <v>0</v>
      </c>
      <c r="FK47" s="11">
        <f t="shared" si="152"/>
      </c>
      <c r="FL47" s="20">
        <f t="shared" si="153"/>
        <v>1</v>
      </c>
      <c r="FM47" s="20">
        <f t="shared" si="154"/>
      </c>
      <c r="FN47" s="27">
        <f t="shared" si="155"/>
      </c>
      <c r="FP47" s="11">
        <f t="shared" si="156"/>
        <v>0</v>
      </c>
      <c r="FQ47" s="19">
        <f t="shared" si="157"/>
      </c>
      <c r="FR47" s="11">
        <f t="shared" si="158"/>
      </c>
      <c r="FS47" s="11">
        <f t="shared" si="159"/>
      </c>
      <c r="FT47" s="11">
        <f t="shared" si="160"/>
      </c>
      <c r="FU47" s="11">
        <f t="shared" si="161"/>
      </c>
      <c r="FV47" s="11">
        <f t="shared" si="162"/>
      </c>
      <c r="FW47" s="11">
        <f t="shared" si="163"/>
      </c>
      <c r="FX47" s="11">
        <f t="shared" si="190"/>
      </c>
      <c r="FY47" s="20">
        <f t="shared" si="191"/>
        <v>0</v>
      </c>
      <c r="FZ47" s="11">
        <f t="shared" si="164"/>
      </c>
      <c r="GA47" s="20">
        <f t="shared" si="165"/>
      </c>
      <c r="GB47" s="20">
        <f t="shared" si="166"/>
      </c>
      <c r="GC47" s="27">
        <f t="shared" si="167"/>
      </c>
    </row>
    <row r="48" spans="1:185" ht="12.75">
      <c r="A48" s="6">
        <v>38087</v>
      </c>
      <c r="B48" s="7" t="s">
        <v>219</v>
      </c>
      <c r="C48" s="7" t="s">
        <v>214</v>
      </c>
      <c r="D48" s="38"/>
      <c r="E48" s="38"/>
      <c r="G48" s="11">
        <f t="shared" si="24"/>
        <v>0</v>
      </c>
      <c r="H48" s="19">
        <f t="shared" si="25"/>
      </c>
      <c r="I48" s="11">
        <f t="shared" si="26"/>
      </c>
      <c r="J48" s="11">
        <f t="shared" si="27"/>
      </c>
      <c r="K48" s="11">
        <f t="shared" si="28"/>
      </c>
      <c r="L48" s="11">
        <f t="shared" si="29"/>
      </c>
      <c r="M48" s="11">
        <f t="shared" si="30"/>
      </c>
      <c r="N48" s="11">
        <f t="shared" si="31"/>
      </c>
      <c r="O48" s="11">
        <f t="shared" si="168"/>
      </c>
      <c r="P48" s="20">
        <f t="shared" si="169"/>
        <v>0</v>
      </c>
      <c r="Q48" s="11">
        <f t="shared" si="32"/>
      </c>
      <c r="R48" s="20">
        <f t="shared" si="33"/>
      </c>
      <c r="S48" s="20">
        <f t="shared" si="34"/>
      </c>
      <c r="T48" s="27">
        <f t="shared" si="35"/>
      </c>
      <c r="V48" s="11">
        <f t="shared" si="36"/>
        <v>0</v>
      </c>
      <c r="W48" s="19">
        <f t="shared" si="37"/>
      </c>
      <c r="X48" s="11">
        <f t="shared" si="38"/>
      </c>
      <c r="Y48" s="11">
        <f t="shared" si="39"/>
      </c>
      <c r="Z48" s="11">
        <f t="shared" si="40"/>
      </c>
      <c r="AA48" s="11">
        <f t="shared" si="41"/>
      </c>
      <c r="AB48" s="11">
        <f t="shared" si="42"/>
      </c>
      <c r="AC48" s="11">
        <f t="shared" si="43"/>
      </c>
      <c r="AD48" s="11">
        <f t="shared" si="170"/>
      </c>
      <c r="AE48" s="20">
        <f t="shared" si="171"/>
        <v>0</v>
      </c>
      <c r="AF48" s="11">
        <f t="shared" si="44"/>
      </c>
      <c r="AG48" s="20">
        <f t="shared" si="45"/>
      </c>
      <c r="AH48" s="20">
        <f t="shared" si="46"/>
      </c>
      <c r="AI48" s="27">
        <f t="shared" si="47"/>
      </c>
      <c r="AK48" s="11">
        <f t="shared" si="48"/>
        <v>0</v>
      </c>
      <c r="AL48" s="19">
        <f t="shared" si="49"/>
      </c>
      <c r="AM48" s="11">
        <f t="shared" si="50"/>
      </c>
      <c r="AN48" s="11">
        <f t="shared" si="51"/>
      </c>
      <c r="AO48" s="11">
        <f t="shared" si="52"/>
      </c>
      <c r="AP48" s="11">
        <f t="shared" si="53"/>
      </c>
      <c r="AQ48" s="11">
        <f t="shared" si="54"/>
      </c>
      <c r="AR48" s="11">
        <f t="shared" si="55"/>
      </c>
      <c r="AS48" s="11">
        <f t="shared" si="172"/>
      </c>
      <c r="AT48" s="20">
        <f t="shared" si="173"/>
        <v>0</v>
      </c>
      <c r="AU48" s="11">
        <f t="shared" si="56"/>
      </c>
      <c r="AV48" s="20">
        <f t="shared" si="57"/>
      </c>
      <c r="AW48" s="20">
        <f t="shared" si="58"/>
      </c>
      <c r="AX48" s="27">
        <f t="shared" si="59"/>
      </c>
      <c r="AZ48" s="11">
        <f t="shared" si="60"/>
        <v>0</v>
      </c>
      <c r="BA48" s="19">
        <f t="shared" si="61"/>
      </c>
      <c r="BB48" s="11">
        <f t="shared" si="62"/>
      </c>
      <c r="BC48" s="11">
        <f t="shared" si="63"/>
      </c>
      <c r="BD48" s="11">
        <f t="shared" si="64"/>
      </c>
      <c r="BE48" s="11">
        <f t="shared" si="65"/>
      </c>
      <c r="BF48" s="11">
        <f t="shared" si="66"/>
      </c>
      <c r="BG48" s="11">
        <f t="shared" si="67"/>
      </c>
      <c r="BH48" s="11">
        <f t="shared" si="174"/>
      </c>
      <c r="BI48" s="20">
        <f t="shared" si="175"/>
        <v>0</v>
      </c>
      <c r="BJ48" s="11">
        <f t="shared" si="68"/>
      </c>
      <c r="BK48" s="20">
        <f t="shared" si="69"/>
      </c>
      <c r="BL48" s="20">
        <f t="shared" si="70"/>
      </c>
      <c r="BM48" s="27">
        <f t="shared" si="71"/>
      </c>
      <c r="BO48" s="11">
        <f t="shared" si="72"/>
        <v>0</v>
      </c>
      <c r="BP48" s="19">
        <f t="shared" si="73"/>
      </c>
      <c r="BQ48" s="11">
        <f t="shared" si="74"/>
      </c>
      <c r="BR48" s="11">
        <f t="shared" si="75"/>
      </c>
      <c r="BS48" s="11">
        <f t="shared" si="76"/>
      </c>
      <c r="BT48" s="11">
        <f t="shared" si="77"/>
      </c>
      <c r="BU48" s="11">
        <f t="shared" si="78"/>
      </c>
      <c r="BV48" s="11">
        <f t="shared" si="79"/>
      </c>
      <c r="BW48" s="11">
        <f t="shared" si="176"/>
      </c>
      <c r="BX48" s="20">
        <f t="shared" si="177"/>
        <v>0</v>
      </c>
      <c r="BY48" s="11">
        <f t="shared" si="80"/>
      </c>
      <c r="BZ48" s="20">
        <f t="shared" si="81"/>
      </c>
      <c r="CA48" s="20">
        <f t="shared" si="82"/>
      </c>
      <c r="CB48" s="27">
        <f t="shared" si="83"/>
      </c>
      <c r="CD48" s="11">
        <f t="shared" si="84"/>
        <v>11</v>
      </c>
      <c r="CE48" s="19">
        <f t="shared" si="85"/>
      </c>
      <c r="CF48" s="11">
        <f t="shared" si="86"/>
      </c>
      <c r="CG48" s="11">
        <f t="shared" si="87"/>
      </c>
      <c r="CH48" s="11">
        <f t="shared" si="88"/>
      </c>
      <c r="CI48" s="11">
        <f t="shared" si="89"/>
      </c>
      <c r="CJ48" s="11">
        <f t="shared" si="90"/>
      </c>
      <c r="CK48" s="11">
        <f t="shared" si="91"/>
      </c>
      <c r="CL48" s="11">
        <f t="shared" si="178"/>
      </c>
      <c r="CM48" s="20">
        <f t="shared" si="179"/>
        <v>0</v>
      </c>
      <c r="CN48" s="11">
        <f t="shared" si="92"/>
      </c>
      <c r="CO48" s="20">
        <f t="shared" si="93"/>
        <v>1</v>
      </c>
      <c r="CP48" s="20">
        <f t="shared" si="94"/>
      </c>
      <c r="CQ48" s="27">
        <f t="shared" si="95"/>
      </c>
      <c r="CS48" s="11">
        <f t="shared" si="96"/>
        <v>0</v>
      </c>
      <c r="CT48" s="19">
        <f t="shared" si="97"/>
      </c>
      <c r="CU48" s="11">
        <f t="shared" si="98"/>
      </c>
      <c r="CV48" s="11">
        <f t="shared" si="99"/>
      </c>
      <c r="CW48" s="11">
        <f t="shared" si="100"/>
      </c>
      <c r="CX48" s="11">
        <f t="shared" si="101"/>
      </c>
      <c r="CY48" s="11">
        <f t="shared" si="102"/>
      </c>
      <c r="CZ48" s="11">
        <f t="shared" si="103"/>
      </c>
      <c r="DA48" s="11">
        <f t="shared" si="180"/>
      </c>
      <c r="DB48" s="20">
        <f t="shared" si="181"/>
        <v>0</v>
      </c>
      <c r="DC48" s="11">
        <f t="shared" si="104"/>
      </c>
      <c r="DD48" s="20">
        <f t="shared" si="105"/>
      </c>
      <c r="DE48" s="20">
        <f t="shared" si="106"/>
      </c>
      <c r="DF48" s="27">
        <f t="shared" si="107"/>
      </c>
      <c r="DH48" s="11">
        <f t="shared" si="108"/>
        <v>0</v>
      </c>
      <c r="DI48" s="19">
        <f t="shared" si="109"/>
      </c>
      <c r="DJ48" s="11">
        <f t="shared" si="110"/>
      </c>
      <c r="DK48" s="11">
        <f t="shared" si="111"/>
      </c>
      <c r="DL48" s="11">
        <f t="shared" si="112"/>
      </c>
      <c r="DM48" s="11">
        <f t="shared" si="113"/>
      </c>
      <c r="DN48" s="11">
        <f t="shared" si="114"/>
      </c>
      <c r="DO48" s="11">
        <f t="shared" si="115"/>
      </c>
      <c r="DP48" s="11">
        <f t="shared" si="182"/>
      </c>
      <c r="DQ48" s="20">
        <f t="shared" si="183"/>
        <v>0</v>
      </c>
      <c r="DR48" s="11">
        <f t="shared" si="116"/>
      </c>
      <c r="DS48" s="20">
        <f t="shared" si="117"/>
      </c>
      <c r="DT48" s="20">
        <f t="shared" si="118"/>
      </c>
      <c r="DU48" s="27">
        <f t="shared" si="119"/>
      </c>
      <c r="DW48" s="11">
        <f t="shared" si="120"/>
        <v>0</v>
      </c>
      <c r="DX48" s="19">
        <f t="shared" si="121"/>
      </c>
      <c r="DY48" s="11">
        <f t="shared" si="122"/>
      </c>
      <c r="DZ48" s="11">
        <f t="shared" si="123"/>
      </c>
      <c r="EA48" s="11">
        <f t="shared" si="124"/>
      </c>
      <c r="EB48" s="11">
        <f t="shared" si="125"/>
      </c>
      <c r="EC48" s="11">
        <f t="shared" si="126"/>
      </c>
      <c r="ED48" s="11">
        <f t="shared" si="127"/>
      </c>
      <c r="EE48" s="11">
        <f t="shared" si="184"/>
      </c>
      <c r="EF48" s="20">
        <f t="shared" si="185"/>
        <v>0</v>
      </c>
      <c r="EG48" s="11">
        <f t="shared" si="128"/>
      </c>
      <c r="EH48" s="20">
        <f t="shared" si="129"/>
      </c>
      <c r="EI48" s="20">
        <f t="shared" si="130"/>
      </c>
      <c r="EJ48" s="27">
        <f t="shared" si="131"/>
      </c>
      <c r="EL48" s="11">
        <f t="shared" si="132"/>
        <v>1</v>
      </c>
      <c r="EM48" s="19">
        <f t="shared" si="133"/>
      </c>
      <c r="EN48" s="11">
        <f t="shared" si="134"/>
      </c>
      <c r="EO48" s="11">
        <f t="shared" si="135"/>
      </c>
      <c r="EP48" s="11">
        <f t="shared" si="136"/>
      </c>
      <c r="EQ48" s="11">
        <f t="shared" si="137"/>
      </c>
      <c r="ER48" s="11">
        <f t="shared" si="138"/>
      </c>
      <c r="ES48" s="11">
        <f t="shared" si="139"/>
      </c>
      <c r="ET48" s="11">
        <f t="shared" si="186"/>
      </c>
      <c r="EU48" s="20">
        <f t="shared" si="187"/>
        <v>0</v>
      </c>
      <c r="EV48" s="11">
        <f t="shared" si="140"/>
        <v>1</v>
      </c>
      <c r="EW48" s="20">
        <f t="shared" si="141"/>
      </c>
      <c r="EX48" s="20">
        <f t="shared" si="142"/>
      </c>
      <c r="EY48" s="27">
        <f t="shared" si="143"/>
      </c>
      <c r="FA48" s="11">
        <f t="shared" si="144"/>
        <v>0</v>
      </c>
      <c r="FB48" s="19">
        <f t="shared" si="145"/>
      </c>
      <c r="FC48" s="11">
        <f t="shared" si="146"/>
      </c>
      <c r="FD48" s="11">
        <f t="shared" si="147"/>
      </c>
      <c r="FE48" s="11">
        <f t="shared" si="148"/>
      </c>
      <c r="FF48" s="11">
        <f t="shared" si="149"/>
      </c>
      <c r="FG48" s="11">
        <f t="shared" si="150"/>
      </c>
      <c r="FH48" s="11">
        <f t="shared" si="151"/>
      </c>
      <c r="FI48" s="11">
        <f t="shared" si="188"/>
      </c>
      <c r="FJ48" s="20">
        <f t="shared" si="189"/>
        <v>0</v>
      </c>
      <c r="FK48" s="11">
        <f t="shared" si="152"/>
      </c>
      <c r="FL48" s="20">
        <f t="shared" si="153"/>
      </c>
      <c r="FM48" s="20">
        <f t="shared" si="154"/>
      </c>
      <c r="FN48" s="27">
        <f t="shared" si="155"/>
      </c>
      <c r="FP48" s="11">
        <f t="shared" si="156"/>
        <v>0</v>
      </c>
      <c r="FQ48" s="19">
        <f t="shared" si="157"/>
      </c>
      <c r="FR48" s="11">
        <f t="shared" si="158"/>
      </c>
      <c r="FS48" s="11">
        <f t="shared" si="159"/>
      </c>
      <c r="FT48" s="11">
        <f t="shared" si="160"/>
      </c>
      <c r="FU48" s="11">
        <f t="shared" si="161"/>
      </c>
      <c r="FV48" s="11">
        <f t="shared" si="162"/>
      </c>
      <c r="FW48" s="11">
        <f t="shared" si="163"/>
      </c>
      <c r="FX48" s="11">
        <f t="shared" si="190"/>
      </c>
      <c r="FY48" s="20">
        <f t="shared" si="191"/>
        <v>0</v>
      </c>
      <c r="FZ48" s="11">
        <f t="shared" si="164"/>
      </c>
      <c r="GA48" s="20">
        <f t="shared" si="165"/>
      </c>
      <c r="GB48" s="20">
        <f t="shared" si="166"/>
      </c>
      <c r="GC48" s="27">
        <f t="shared" si="167"/>
      </c>
    </row>
    <row r="49" spans="1:185" ht="12.75">
      <c r="A49" s="6">
        <v>38087</v>
      </c>
      <c r="B49" s="7" t="s">
        <v>220</v>
      </c>
      <c r="C49" s="7" t="s">
        <v>178</v>
      </c>
      <c r="D49" s="38"/>
      <c r="E49" s="38"/>
      <c r="G49" s="11">
        <f t="shared" si="24"/>
        <v>0</v>
      </c>
      <c r="H49" s="19">
        <f t="shared" si="25"/>
      </c>
      <c r="I49" s="11">
        <f t="shared" si="26"/>
      </c>
      <c r="J49" s="11">
        <f t="shared" si="27"/>
      </c>
      <c r="K49" s="11">
        <f t="shared" si="28"/>
      </c>
      <c r="L49" s="11">
        <f t="shared" si="29"/>
      </c>
      <c r="M49" s="11">
        <f t="shared" si="30"/>
      </c>
      <c r="N49" s="11">
        <f t="shared" si="31"/>
      </c>
      <c r="O49" s="11">
        <f t="shared" si="168"/>
      </c>
      <c r="P49" s="20">
        <f t="shared" si="169"/>
        <v>0</v>
      </c>
      <c r="Q49" s="11">
        <f t="shared" si="32"/>
      </c>
      <c r="R49" s="20">
        <f t="shared" si="33"/>
      </c>
      <c r="S49" s="20">
        <f t="shared" si="34"/>
      </c>
      <c r="T49" s="27">
        <f t="shared" si="35"/>
      </c>
      <c r="V49" s="11">
        <f t="shared" si="36"/>
        <v>0</v>
      </c>
      <c r="W49" s="19">
        <f t="shared" si="37"/>
      </c>
      <c r="X49" s="11">
        <f t="shared" si="38"/>
      </c>
      <c r="Y49" s="11">
        <f t="shared" si="39"/>
      </c>
      <c r="Z49" s="11">
        <f t="shared" si="40"/>
      </c>
      <c r="AA49" s="11">
        <f t="shared" si="41"/>
      </c>
      <c r="AB49" s="11">
        <f t="shared" si="42"/>
      </c>
      <c r="AC49" s="11">
        <f t="shared" si="43"/>
      </c>
      <c r="AD49" s="11">
        <f t="shared" si="170"/>
      </c>
      <c r="AE49" s="20">
        <f t="shared" si="171"/>
        <v>0</v>
      </c>
      <c r="AF49" s="11">
        <f t="shared" si="44"/>
      </c>
      <c r="AG49" s="20">
        <f t="shared" si="45"/>
      </c>
      <c r="AH49" s="20">
        <f t="shared" si="46"/>
      </c>
      <c r="AI49" s="27">
        <f t="shared" si="47"/>
      </c>
      <c r="AK49" s="11">
        <f t="shared" si="48"/>
        <v>0</v>
      </c>
      <c r="AL49" s="19">
        <f t="shared" si="49"/>
      </c>
      <c r="AM49" s="11">
        <f t="shared" si="50"/>
      </c>
      <c r="AN49" s="11">
        <f t="shared" si="51"/>
      </c>
      <c r="AO49" s="11">
        <f t="shared" si="52"/>
      </c>
      <c r="AP49" s="11">
        <f t="shared" si="53"/>
      </c>
      <c r="AQ49" s="11">
        <f t="shared" si="54"/>
      </c>
      <c r="AR49" s="11">
        <f t="shared" si="55"/>
      </c>
      <c r="AS49" s="11">
        <f t="shared" si="172"/>
      </c>
      <c r="AT49" s="20">
        <f t="shared" si="173"/>
        <v>0</v>
      </c>
      <c r="AU49" s="11">
        <f t="shared" si="56"/>
      </c>
      <c r="AV49" s="20">
        <f t="shared" si="57"/>
      </c>
      <c r="AW49" s="20">
        <f t="shared" si="58"/>
      </c>
      <c r="AX49" s="27">
        <f t="shared" si="59"/>
      </c>
      <c r="AZ49" s="11">
        <f t="shared" si="60"/>
        <v>1</v>
      </c>
      <c r="BA49" s="19">
        <f t="shared" si="61"/>
      </c>
      <c r="BB49" s="11">
        <f t="shared" si="62"/>
      </c>
      <c r="BC49" s="11">
        <f t="shared" si="63"/>
      </c>
      <c r="BD49" s="11">
        <f t="shared" si="64"/>
      </c>
      <c r="BE49" s="11">
        <f t="shared" si="65"/>
      </c>
      <c r="BF49" s="11">
        <f t="shared" si="66"/>
      </c>
      <c r="BG49" s="11">
        <f t="shared" si="67"/>
      </c>
      <c r="BH49" s="11">
        <f t="shared" si="174"/>
      </c>
      <c r="BI49" s="20">
        <f t="shared" si="175"/>
        <v>0</v>
      </c>
      <c r="BJ49" s="11">
        <f t="shared" si="68"/>
        <v>1</v>
      </c>
      <c r="BK49" s="20">
        <f t="shared" si="69"/>
      </c>
      <c r="BL49" s="20">
        <f t="shared" si="70"/>
      </c>
      <c r="BM49" s="27">
        <f t="shared" si="71"/>
      </c>
      <c r="BO49" s="11">
        <f t="shared" si="72"/>
        <v>9</v>
      </c>
      <c r="BP49" s="19">
        <f t="shared" si="73"/>
      </c>
      <c r="BQ49" s="11">
        <f t="shared" si="74"/>
      </c>
      <c r="BR49" s="11">
        <f t="shared" si="75"/>
      </c>
      <c r="BS49" s="11">
        <f t="shared" si="76"/>
      </c>
      <c r="BT49" s="11">
        <f t="shared" si="77"/>
      </c>
      <c r="BU49" s="11">
        <f t="shared" si="78"/>
      </c>
      <c r="BV49" s="11">
        <f t="shared" si="79"/>
      </c>
      <c r="BW49" s="11">
        <f t="shared" si="176"/>
      </c>
      <c r="BX49" s="20">
        <f t="shared" si="177"/>
        <v>0</v>
      </c>
      <c r="BY49" s="11">
        <f t="shared" si="80"/>
      </c>
      <c r="BZ49" s="20">
        <f t="shared" si="81"/>
        <v>1</v>
      </c>
      <c r="CA49" s="20">
        <f t="shared" si="82"/>
      </c>
      <c r="CB49" s="27">
        <f t="shared" si="83"/>
      </c>
      <c r="CD49" s="11">
        <f t="shared" si="84"/>
        <v>0</v>
      </c>
      <c r="CE49" s="19">
        <f t="shared" si="85"/>
      </c>
      <c r="CF49" s="11">
        <f t="shared" si="86"/>
      </c>
      <c r="CG49" s="11">
        <f t="shared" si="87"/>
      </c>
      <c r="CH49" s="11">
        <f t="shared" si="88"/>
      </c>
      <c r="CI49" s="11">
        <f t="shared" si="89"/>
      </c>
      <c r="CJ49" s="11">
        <f t="shared" si="90"/>
      </c>
      <c r="CK49" s="11">
        <f t="shared" si="91"/>
      </c>
      <c r="CL49" s="11">
        <f t="shared" si="178"/>
      </c>
      <c r="CM49" s="20">
        <f t="shared" si="179"/>
        <v>0</v>
      </c>
      <c r="CN49" s="11">
        <f t="shared" si="92"/>
      </c>
      <c r="CO49" s="20">
        <f t="shared" si="93"/>
      </c>
      <c r="CP49" s="20">
        <f t="shared" si="94"/>
      </c>
      <c r="CQ49" s="27">
        <f t="shared" si="95"/>
      </c>
      <c r="CS49" s="11">
        <f t="shared" si="96"/>
        <v>0</v>
      </c>
      <c r="CT49" s="19">
        <f t="shared" si="97"/>
      </c>
      <c r="CU49" s="11">
        <f t="shared" si="98"/>
      </c>
      <c r="CV49" s="11">
        <f t="shared" si="99"/>
      </c>
      <c r="CW49" s="11">
        <f t="shared" si="100"/>
      </c>
      <c r="CX49" s="11">
        <f t="shared" si="101"/>
      </c>
      <c r="CY49" s="11">
        <f t="shared" si="102"/>
      </c>
      <c r="CZ49" s="11">
        <f t="shared" si="103"/>
      </c>
      <c r="DA49" s="11">
        <f t="shared" si="180"/>
      </c>
      <c r="DB49" s="20">
        <f t="shared" si="181"/>
        <v>0</v>
      </c>
      <c r="DC49" s="11">
        <f t="shared" si="104"/>
      </c>
      <c r="DD49" s="20">
        <f t="shared" si="105"/>
      </c>
      <c r="DE49" s="20">
        <f t="shared" si="106"/>
      </c>
      <c r="DF49" s="27">
        <f t="shared" si="107"/>
      </c>
      <c r="DH49" s="11">
        <f t="shared" si="108"/>
        <v>0</v>
      </c>
      <c r="DI49" s="19">
        <f t="shared" si="109"/>
      </c>
      <c r="DJ49" s="11">
        <f t="shared" si="110"/>
      </c>
      <c r="DK49" s="11">
        <f t="shared" si="111"/>
      </c>
      <c r="DL49" s="11">
        <f t="shared" si="112"/>
      </c>
      <c r="DM49" s="11">
        <f t="shared" si="113"/>
      </c>
      <c r="DN49" s="11">
        <f t="shared" si="114"/>
      </c>
      <c r="DO49" s="11">
        <f t="shared" si="115"/>
      </c>
      <c r="DP49" s="11">
        <f t="shared" si="182"/>
      </c>
      <c r="DQ49" s="20">
        <f t="shared" si="183"/>
        <v>0</v>
      </c>
      <c r="DR49" s="11">
        <f t="shared" si="116"/>
      </c>
      <c r="DS49" s="20">
        <f t="shared" si="117"/>
      </c>
      <c r="DT49" s="20">
        <f t="shared" si="118"/>
      </c>
      <c r="DU49" s="27">
        <f t="shared" si="119"/>
      </c>
      <c r="DW49" s="11">
        <f t="shared" si="120"/>
        <v>0</v>
      </c>
      <c r="DX49" s="19">
        <f t="shared" si="121"/>
      </c>
      <c r="DY49" s="11">
        <f t="shared" si="122"/>
      </c>
      <c r="DZ49" s="11">
        <f t="shared" si="123"/>
      </c>
      <c r="EA49" s="11">
        <f t="shared" si="124"/>
      </c>
      <c r="EB49" s="11">
        <f t="shared" si="125"/>
      </c>
      <c r="EC49" s="11">
        <f t="shared" si="126"/>
      </c>
      <c r="ED49" s="11">
        <f t="shared" si="127"/>
      </c>
      <c r="EE49" s="11">
        <f t="shared" si="184"/>
      </c>
      <c r="EF49" s="20">
        <f t="shared" si="185"/>
        <v>0</v>
      </c>
      <c r="EG49" s="11">
        <f t="shared" si="128"/>
      </c>
      <c r="EH49" s="20">
        <f t="shared" si="129"/>
      </c>
      <c r="EI49" s="20">
        <f t="shared" si="130"/>
      </c>
      <c r="EJ49" s="27">
        <f t="shared" si="131"/>
      </c>
      <c r="EL49" s="11">
        <f t="shared" si="132"/>
        <v>0</v>
      </c>
      <c r="EM49" s="19">
        <f t="shared" si="133"/>
      </c>
      <c r="EN49" s="11">
        <f t="shared" si="134"/>
      </c>
      <c r="EO49" s="11">
        <f t="shared" si="135"/>
      </c>
      <c r="EP49" s="11">
        <f t="shared" si="136"/>
      </c>
      <c r="EQ49" s="11">
        <f t="shared" si="137"/>
      </c>
      <c r="ER49" s="11">
        <f t="shared" si="138"/>
      </c>
      <c r="ES49" s="11">
        <f t="shared" si="139"/>
      </c>
      <c r="ET49" s="11">
        <f t="shared" si="186"/>
      </c>
      <c r="EU49" s="20">
        <f t="shared" si="187"/>
        <v>0</v>
      </c>
      <c r="EV49" s="11">
        <f t="shared" si="140"/>
      </c>
      <c r="EW49" s="20">
        <f t="shared" si="141"/>
      </c>
      <c r="EX49" s="20">
        <f t="shared" si="142"/>
      </c>
      <c r="EY49" s="27">
        <f t="shared" si="143"/>
      </c>
      <c r="FA49" s="11">
        <f t="shared" si="144"/>
        <v>0</v>
      </c>
      <c r="FB49" s="19">
        <f t="shared" si="145"/>
      </c>
      <c r="FC49" s="11">
        <f t="shared" si="146"/>
      </c>
      <c r="FD49" s="11">
        <f t="shared" si="147"/>
      </c>
      <c r="FE49" s="11">
        <f t="shared" si="148"/>
      </c>
      <c r="FF49" s="11">
        <f t="shared" si="149"/>
      </c>
      <c r="FG49" s="11">
        <f t="shared" si="150"/>
      </c>
      <c r="FH49" s="11">
        <f t="shared" si="151"/>
      </c>
      <c r="FI49" s="11">
        <f t="shared" si="188"/>
      </c>
      <c r="FJ49" s="20">
        <f t="shared" si="189"/>
        <v>0</v>
      </c>
      <c r="FK49" s="11">
        <f t="shared" si="152"/>
      </c>
      <c r="FL49" s="20">
        <f t="shared" si="153"/>
      </c>
      <c r="FM49" s="20">
        <f t="shared" si="154"/>
      </c>
      <c r="FN49" s="27">
        <f t="shared" si="155"/>
      </c>
      <c r="FP49" s="11">
        <f t="shared" si="156"/>
        <v>0</v>
      </c>
      <c r="FQ49" s="19">
        <f t="shared" si="157"/>
      </c>
      <c r="FR49" s="11">
        <f t="shared" si="158"/>
      </c>
      <c r="FS49" s="11">
        <f t="shared" si="159"/>
      </c>
      <c r="FT49" s="11">
        <f t="shared" si="160"/>
      </c>
      <c r="FU49" s="11">
        <f t="shared" si="161"/>
      </c>
      <c r="FV49" s="11">
        <f t="shared" si="162"/>
      </c>
      <c r="FW49" s="11">
        <f t="shared" si="163"/>
      </c>
      <c r="FX49" s="11">
        <f t="shared" si="190"/>
      </c>
      <c r="FY49" s="20">
        <f t="shared" si="191"/>
        <v>0</v>
      </c>
      <c r="FZ49" s="11">
        <f t="shared" si="164"/>
      </c>
      <c r="GA49" s="20">
        <f t="shared" si="165"/>
      </c>
      <c r="GB49" s="20">
        <f t="shared" si="166"/>
      </c>
      <c r="GC49" s="27">
        <f t="shared" si="167"/>
      </c>
    </row>
    <row r="50" spans="1:185" ht="12.75">
      <c r="A50" s="6">
        <v>38093</v>
      </c>
      <c r="B50" s="7" t="s">
        <v>221</v>
      </c>
      <c r="C50" s="7" t="s">
        <v>192</v>
      </c>
      <c r="D50" s="38"/>
      <c r="E50" s="38"/>
      <c r="G50" s="11">
        <f t="shared" si="24"/>
        <v>1</v>
      </c>
      <c r="H50" s="19">
        <f t="shared" si="25"/>
      </c>
      <c r="I50" s="11">
        <f t="shared" si="26"/>
      </c>
      <c r="J50" s="11">
        <f t="shared" si="27"/>
      </c>
      <c r="K50" s="11">
        <f t="shared" si="28"/>
      </c>
      <c r="L50" s="11">
        <f t="shared" si="29"/>
      </c>
      <c r="M50" s="11">
        <f t="shared" si="30"/>
      </c>
      <c r="N50" s="11">
        <f t="shared" si="31"/>
      </c>
      <c r="O50" s="11">
        <f t="shared" si="168"/>
      </c>
      <c r="P50" s="20">
        <f t="shared" si="169"/>
        <v>0</v>
      </c>
      <c r="Q50" s="11">
        <f t="shared" si="32"/>
        <v>1</v>
      </c>
      <c r="R50" s="20">
        <f t="shared" si="33"/>
      </c>
      <c r="S50" s="20">
        <f t="shared" si="34"/>
      </c>
      <c r="T50" s="27">
        <f t="shared" si="35"/>
      </c>
      <c r="V50" s="11">
        <f t="shared" si="36"/>
        <v>0</v>
      </c>
      <c r="W50" s="19">
        <f t="shared" si="37"/>
      </c>
      <c r="X50" s="11">
        <f t="shared" si="38"/>
      </c>
      <c r="Y50" s="11">
        <f t="shared" si="39"/>
      </c>
      <c r="Z50" s="11">
        <f t="shared" si="40"/>
      </c>
      <c r="AA50" s="11">
        <f t="shared" si="41"/>
      </c>
      <c r="AB50" s="11">
        <f t="shared" si="42"/>
      </c>
      <c r="AC50" s="11">
        <f t="shared" si="43"/>
      </c>
      <c r="AD50" s="11">
        <f t="shared" si="170"/>
      </c>
      <c r="AE50" s="20">
        <f t="shared" si="171"/>
        <v>0</v>
      </c>
      <c r="AF50" s="11">
        <f t="shared" si="44"/>
      </c>
      <c r="AG50" s="20">
        <f t="shared" si="45"/>
      </c>
      <c r="AH50" s="20">
        <f t="shared" si="46"/>
      </c>
      <c r="AI50" s="27">
        <f t="shared" si="47"/>
      </c>
      <c r="AK50" s="11">
        <f t="shared" si="48"/>
        <v>0</v>
      </c>
      <c r="AL50" s="19">
        <f t="shared" si="49"/>
      </c>
      <c r="AM50" s="11">
        <f t="shared" si="50"/>
      </c>
      <c r="AN50" s="11">
        <f t="shared" si="51"/>
      </c>
      <c r="AO50" s="11">
        <f t="shared" si="52"/>
      </c>
      <c r="AP50" s="11">
        <f t="shared" si="53"/>
      </c>
      <c r="AQ50" s="11">
        <f t="shared" si="54"/>
      </c>
      <c r="AR50" s="11">
        <f t="shared" si="55"/>
      </c>
      <c r="AS50" s="11">
        <f t="shared" si="172"/>
      </c>
      <c r="AT50" s="20">
        <f t="shared" si="173"/>
        <v>0</v>
      </c>
      <c r="AU50" s="11">
        <f t="shared" si="56"/>
      </c>
      <c r="AV50" s="20">
        <f t="shared" si="57"/>
      </c>
      <c r="AW50" s="20">
        <f t="shared" si="58"/>
      </c>
      <c r="AX50" s="27">
        <f t="shared" si="59"/>
      </c>
      <c r="AZ50" s="11">
        <f t="shared" si="60"/>
        <v>0</v>
      </c>
      <c r="BA50" s="19">
        <f t="shared" si="61"/>
      </c>
      <c r="BB50" s="11">
        <f t="shared" si="62"/>
      </c>
      <c r="BC50" s="11">
        <f t="shared" si="63"/>
      </c>
      <c r="BD50" s="11">
        <f t="shared" si="64"/>
      </c>
      <c r="BE50" s="11">
        <f t="shared" si="65"/>
      </c>
      <c r="BF50" s="11">
        <f t="shared" si="66"/>
      </c>
      <c r="BG50" s="11">
        <f t="shared" si="67"/>
      </c>
      <c r="BH50" s="11">
        <f t="shared" si="174"/>
      </c>
      <c r="BI50" s="20">
        <f t="shared" si="175"/>
        <v>0</v>
      </c>
      <c r="BJ50" s="11">
        <f t="shared" si="68"/>
      </c>
      <c r="BK50" s="20">
        <f t="shared" si="69"/>
      </c>
      <c r="BL50" s="20">
        <f t="shared" si="70"/>
      </c>
      <c r="BM50" s="27">
        <f t="shared" si="71"/>
      </c>
      <c r="BO50" s="11">
        <f t="shared" si="72"/>
        <v>0</v>
      </c>
      <c r="BP50" s="19">
        <f t="shared" si="73"/>
      </c>
      <c r="BQ50" s="11">
        <f t="shared" si="74"/>
      </c>
      <c r="BR50" s="11">
        <f t="shared" si="75"/>
      </c>
      <c r="BS50" s="11">
        <f t="shared" si="76"/>
      </c>
      <c r="BT50" s="11">
        <f t="shared" si="77"/>
      </c>
      <c r="BU50" s="11">
        <f t="shared" si="78"/>
      </c>
      <c r="BV50" s="11">
        <f t="shared" si="79"/>
      </c>
      <c r="BW50" s="11">
        <f t="shared" si="176"/>
      </c>
      <c r="BX50" s="20">
        <f t="shared" si="177"/>
        <v>0</v>
      </c>
      <c r="BY50" s="11">
        <f t="shared" si="80"/>
      </c>
      <c r="BZ50" s="20">
        <f t="shared" si="81"/>
      </c>
      <c r="CA50" s="20">
        <f t="shared" si="82"/>
      </c>
      <c r="CB50" s="27">
        <f t="shared" si="83"/>
      </c>
      <c r="CD50" s="11">
        <f t="shared" si="84"/>
        <v>0</v>
      </c>
      <c r="CE50" s="19">
        <f t="shared" si="85"/>
      </c>
      <c r="CF50" s="11">
        <f t="shared" si="86"/>
      </c>
      <c r="CG50" s="11">
        <f t="shared" si="87"/>
      </c>
      <c r="CH50" s="11">
        <f t="shared" si="88"/>
      </c>
      <c r="CI50" s="11">
        <f t="shared" si="89"/>
      </c>
      <c r="CJ50" s="11">
        <f t="shared" si="90"/>
      </c>
      <c r="CK50" s="11">
        <f t="shared" si="91"/>
      </c>
      <c r="CL50" s="11">
        <f t="shared" si="178"/>
      </c>
      <c r="CM50" s="20">
        <f t="shared" si="179"/>
        <v>0</v>
      </c>
      <c r="CN50" s="11">
        <f t="shared" si="92"/>
      </c>
      <c r="CO50" s="20">
        <f t="shared" si="93"/>
      </c>
      <c r="CP50" s="20">
        <f t="shared" si="94"/>
      </c>
      <c r="CQ50" s="27">
        <f t="shared" si="95"/>
      </c>
      <c r="CS50" s="11">
        <f t="shared" si="96"/>
        <v>0</v>
      </c>
      <c r="CT50" s="19">
        <f t="shared" si="97"/>
      </c>
      <c r="CU50" s="11">
        <f t="shared" si="98"/>
      </c>
      <c r="CV50" s="11">
        <f t="shared" si="99"/>
      </c>
      <c r="CW50" s="11">
        <f t="shared" si="100"/>
      </c>
      <c r="CX50" s="11">
        <f t="shared" si="101"/>
      </c>
      <c r="CY50" s="11">
        <f t="shared" si="102"/>
      </c>
      <c r="CZ50" s="11">
        <f t="shared" si="103"/>
      </c>
      <c r="DA50" s="11">
        <f t="shared" si="180"/>
      </c>
      <c r="DB50" s="20">
        <f t="shared" si="181"/>
        <v>0</v>
      </c>
      <c r="DC50" s="11">
        <f t="shared" si="104"/>
      </c>
      <c r="DD50" s="20">
        <f t="shared" si="105"/>
      </c>
      <c r="DE50" s="20">
        <f t="shared" si="106"/>
      </c>
      <c r="DF50" s="27">
        <f t="shared" si="107"/>
      </c>
      <c r="DH50" s="11">
        <f t="shared" si="108"/>
        <v>0</v>
      </c>
      <c r="DI50" s="19">
        <f t="shared" si="109"/>
      </c>
      <c r="DJ50" s="11">
        <f t="shared" si="110"/>
      </c>
      <c r="DK50" s="11">
        <f t="shared" si="111"/>
      </c>
      <c r="DL50" s="11">
        <f t="shared" si="112"/>
      </c>
      <c r="DM50" s="11">
        <f t="shared" si="113"/>
      </c>
      <c r="DN50" s="11">
        <f t="shared" si="114"/>
      </c>
      <c r="DO50" s="11">
        <f t="shared" si="115"/>
      </c>
      <c r="DP50" s="11">
        <f t="shared" si="182"/>
      </c>
      <c r="DQ50" s="20">
        <f t="shared" si="183"/>
        <v>0</v>
      </c>
      <c r="DR50" s="11">
        <f t="shared" si="116"/>
      </c>
      <c r="DS50" s="20">
        <f t="shared" si="117"/>
      </c>
      <c r="DT50" s="20">
        <f t="shared" si="118"/>
      </c>
      <c r="DU50" s="27">
        <f t="shared" si="119"/>
      </c>
      <c r="DW50" s="11">
        <f t="shared" si="120"/>
        <v>0</v>
      </c>
      <c r="DX50" s="19">
        <f t="shared" si="121"/>
      </c>
      <c r="DY50" s="11">
        <f t="shared" si="122"/>
      </c>
      <c r="DZ50" s="11">
        <f t="shared" si="123"/>
      </c>
      <c r="EA50" s="11">
        <f t="shared" si="124"/>
      </c>
      <c r="EB50" s="11">
        <f t="shared" si="125"/>
      </c>
      <c r="EC50" s="11">
        <f t="shared" si="126"/>
      </c>
      <c r="ED50" s="11">
        <f t="shared" si="127"/>
      </c>
      <c r="EE50" s="11">
        <f t="shared" si="184"/>
      </c>
      <c r="EF50" s="20">
        <f t="shared" si="185"/>
        <v>0</v>
      </c>
      <c r="EG50" s="11">
        <f t="shared" si="128"/>
      </c>
      <c r="EH50" s="20">
        <f t="shared" si="129"/>
      </c>
      <c r="EI50" s="20">
        <f t="shared" si="130"/>
      </c>
      <c r="EJ50" s="27">
        <f t="shared" si="131"/>
      </c>
      <c r="EL50" s="11">
        <f t="shared" si="132"/>
        <v>0</v>
      </c>
      <c r="EM50" s="19">
        <f t="shared" si="133"/>
      </c>
      <c r="EN50" s="11">
        <f t="shared" si="134"/>
      </c>
      <c r="EO50" s="11">
        <f t="shared" si="135"/>
      </c>
      <c r="EP50" s="11">
        <f t="shared" si="136"/>
      </c>
      <c r="EQ50" s="11">
        <f t="shared" si="137"/>
      </c>
      <c r="ER50" s="11">
        <f t="shared" si="138"/>
      </c>
      <c r="ES50" s="11">
        <f t="shared" si="139"/>
      </c>
      <c r="ET50" s="11">
        <f t="shared" si="186"/>
      </c>
      <c r="EU50" s="20">
        <f t="shared" si="187"/>
        <v>0</v>
      </c>
      <c r="EV50" s="11">
        <f t="shared" si="140"/>
      </c>
      <c r="EW50" s="20">
        <f t="shared" si="141"/>
      </c>
      <c r="EX50" s="20">
        <f t="shared" si="142"/>
      </c>
      <c r="EY50" s="27">
        <f t="shared" si="143"/>
      </c>
      <c r="FA50" s="11">
        <f t="shared" si="144"/>
        <v>10</v>
      </c>
      <c r="FB50" s="19">
        <f t="shared" si="145"/>
      </c>
      <c r="FC50" s="11">
        <f t="shared" si="146"/>
      </c>
      <c r="FD50" s="11">
        <f t="shared" si="147"/>
      </c>
      <c r="FE50" s="11">
        <f t="shared" si="148"/>
      </c>
      <c r="FF50" s="11">
        <f t="shared" si="149"/>
      </c>
      <c r="FG50" s="11">
        <f t="shared" si="150"/>
      </c>
      <c r="FH50" s="11">
        <f t="shared" si="151"/>
      </c>
      <c r="FI50" s="11">
        <f t="shared" si="188"/>
      </c>
      <c r="FJ50" s="20">
        <f t="shared" si="189"/>
        <v>0</v>
      </c>
      <c r="FK50" s="11">
        <f t="shared" si="152"/>
      </c>
      <c r="FL50" s="20">
        <f t="shared" si="153"/>
        <v>1</v>
      </c>
      <c r="FM50" s="20">
        <f t="shared" si="154"/>
      </c>
      <c r="FN50" s="27">
        <f t="shared" si="155"/>
      </c>
      <c r="FP50" s="11">
        <f t="shared" si="156"/>
        <v>0</v>
      </c>
      <c r="FQ50" s="19">
        <f t="shared" si="157"/>
      </c>
      <c r="FR50" s="11">
        <f t="shared" si="158"/>
      </c>
      <c r="FS50" s="11">
        <f t="shared" si="159"/>
      </c>
      <c r="FT50" s="11">
        <f t="shared" si="160"/>
      </c>
      <c r="FU50" s="11">
        <f t="shared" si="161"/>
      </c>
      <c r="FV50" s="11">
        <f t="shared" si="162"/>
      </c>
      <c r="FW50" s="11">
        <f t="shared" si="163"/>
      </c>
      <c r="FX50" s="11">
        <f t="shared" si="190"/>
      </c>
      <c r="FY50" s="20">
        <f t="shared" si="191"/>
        <v>0</v>
      </c>
      <c r="FZ50" s="11">
        <f t="shared" si="164"/>
      </c>
      <c r="GA50" s="20">
        <f t="shared" si="165"/>
      </c>
      <c r="GB50" s="20">
        <f t="shared" si="166"/>
      </c>
      <c r="GC50" s="27">
        <f t="shared" si="167"/>
      </c>
    </row>
    <row r="51" spans="1:185" ht="12.75">
      <c r="A51" s="6">
        <v>38093</v>
      </c>
      <c r="B51" s="7" t="s">
        <v>222</v>
      </c>
      <c r="C51" s="7" t="s">
        <v>189</v>
      </c>
      <c r="D51" s="38"/>
      <c r="E51" s="38"/>
      <c r="G51" s="11">
        <f t="shared" si="24"/>
        <v>0</v>
      </c>
      <c r="H51" s="19">
        <f t="shared" si="25"/>
      </c>
      <c r="I51" s="11">
        <f t="shared" si="26"/>
      </c>
      <c r="J51" s="11">
        <f t="shared" si="27"/>
      </c>
      <c r="K51" s="11">
        <f t="shared" si="28"/>
      </c>
      <c r="L51" s="11">
        <f t="shared" si="29"/>
      </c>
      <c r="M51" s="11">
        <f t="shared" si="30"/>
      </c>
      <c r="N51" s="11">
        <f t="shared" si="31"/>
      </c>
      <c r="O51" s="11">
        <f t="shared" si="168"/>
      </c>
      <c r="P51" s="20">
        <f t="shared" si="169"/>
        <v>0</v>
      </c>
      <c r="Q51" s="11">
        <f t="shared" si="32"/>
      </c>
      <c r="R51" s="20">
        <f t="shared" si="33"/>
      </c>
      <c r="S51" s="20">
        <f t="shared" si="34"/>
      </c>
      <c r="T51" s="27">
        <f t="shared" si="35"/>
      </c>
      <c r="V51" s="11">
        <f t="shared" si="36"/>
        <v>0</v>
      </c>
      <c r="W51" s="19">
        <f t="shared" si="37"/>
      </c>
      <c r="X51" s="11">
        <f t="shared" si="38"/>
      </c>
      <c r="Y51" s="11">
        <f t="shared" si="39"/>
      </c>
      <c r="Z51" s="11">
        <f t="shared" si="40"/>
      </c>
      <c r="AA51" s="11">
        <f t="shared" si="41"/>
      </c>
      <c r="AB51" s="11">
        <f t="shared" si="42"/>
      </c>
      <c r="AC51" s="11">
        <f t="shared" si="43"/>
      </c>
      <c r="AD51" s="11">
        <f t="shared" si="170"/>
      </c>
      <c r="AE51" s="20">
        <f t="shared" si="171"/>
        <v>0</v>
      </c>
      <c r="AF51" s="11">
        <f t="shared" si="44"/>
      </c>
      <c r="AG51" s="20">
        <f t="shared" si="45"/>
      </c>
      <c r="AH51" s="20">
        <f t="shared" si="46"/>
      </c>
      <c r="AI51" s="27">
        <f t="shared" si="47"/>
      </c>
      <c r="AK51" s="11">
        <f t="shared" si="48"/>
        <v>9</v>
      </c>
      <c r="AL51" s="19">
        <f t="shared" si="49"/>
      </c>
      <c r="AM51" s="11">
        <f t="shared" si="50"/>
      </c>
      <c r="AN51" s="11">
        <f t="shared" si="51"/>
      </c>
      <c r="AO51" s="11">
        <f t="shared" si="52"/>
      </c>
      <c r="AP51" s="11">
        <f t="shared" si="53"/>
      </c>
      <c r="AQ51" s="11">
        <f t="shared" si="54"/>
      </c>
      <c r="AR51" s="11">
        <f t="shared" si="55"/>
      </c>
      <c r="AS51" s="11">
        <f t="shared" si="172"/>
      </c>
      <c r="AT51" s="20">
        <f t="shared" si="173"/>
        <v>0</v>
      </c>
      <c r="AU51" s="11">
        <f t="shared" si="56"/>
      </c>
      <c r="AV51" s="20">
        <f t="shared" si="57"/>
        <v>1</v>
      </c>
      <c r="AW51" s="20">
        <f t="shared" si="58"/>
      </c>
      <c r="AX51" s="27">
        <f t="shared" si="59"/>
      </c>
      <c r="AZ51" s="11">
        <f t="shared" si="60"/>
        <v>0</v>
      </c>
      <c r="BA51" s="19">
        <f t="shared" si="61"/>
      </c>
      <c r="BB51" s="11">
        <f t="shared" si="62"/>
      </c>
      <c r="BC51" s="11">
        <f t="shared" si="63"/>
      </c>
      <c r="BD51" s="11">
        <f t="shared" si="64"/>
      </c>
      <c r="BE51" s="11">
        <f t="shared" si="65"/>
      </c>
      <c r="BF51" s="11">
        <f t="shared" si="66"/>
      </c>
      <c r="BG51" s="11">
        <f t="shared" si="67"/>
      </c>
      <c r="BH51" s="11">
        <f t="shared" si="174"/>
      </c>
      <c r="BI51" s="20">
        <f t="shared" si="175"/>
        <v>0</v>
      </c>
      <c r="BJ51" s="11">
        <f t="shared" si="68"/>
      </c>
      <c r="BK51" s="20">
        <f t="shared" si="69"/>
      </c>
      <c r="BL51" s="20">
        <f t="shared" si="70"/>
      </c>
      <c r="BM51" s="27">
        <f t="shared" si="71"/>
      </c>
      <c r="BO51" s="11">
        <f t="shared" si="72"/>
        <v>0</v>
      </c>
      <c r="BP51" s="19">
        <f t="shared" si="73"/>
      </c>
      <c r="BQ51" s="11">
        <f t="shared" si="74"/>
      </c>
      <c r="BR51" s="11">
        <f t="shared" si="75"/>
      </c>
      <c r="BS51" s="11">
        <f t="shared" si="76"/>
      </c>
      <c r="BT51" s="11">
        <f t="shared" si="77"/>
      </c>
      <c r="BU51" s="11">
        <f t="shared" si="78"/>
      </c>
      <c r="BV51" s="11">
        <f t="shared" si="79"/>
      </c>
      <c r="BW51" s="11">
        <f t="shared" si="176"/>
      </c>
      <c r="BX51" s="20">
        <f t="shared" si="177"/>
        <v>0</v>
      </c>
      <c r="BY51" s="11">
        <f t="shared" si="80"/>
      </c>
      <c r="BZ51" s="20">
        <f t="shared" si="81"/>
      </c>
      <c r="CA51" s="20">
        <f t="shared" si="82"/>
      </c>
      <c r="CB51" s="27">
        <f t="shared" si="83"/>
      </c>
      <c r="CD51" s="11">
        <f t="shared" si="84"/>
        <v>0</v>
      </c>
      <c r="CE51" s="19">
        <f t="shared" si="85"/>
      </c>
      <c r="CF51" s="11">
        <f t="shared" si="86"/>
      </c>
      <c r="CG51" s="11">
        <f t="shared" si="87"/>
      </c>
      <c r="CH51" s="11">
        <f t="shared" si="88"/>
      </c>
      <c r="CI51" s="11">
        <f t="shared" si="89"/>
      </c>
      <c r="CJ51" s="11">
        <f t="shared" si="90"/>
      </c>
      <c r="CK51" s="11">
        <f t="shared" si="91"/>
      </c>
      <c r="CL51" s="11">
        <f t="shared" si="178"/>
      </c>
      <c r="CM51" s="20">
        <f t="shared" si="179"/>
        <v>0</v>
      </c>
      <c r="CN51" s="11">
        <f t="shared" si="92"/>
      </c>
      <c r="CO51" s="20">
        <f t="shared" si="93"/>
      </c>
      <c r="CP51" s="20">
        <f t="shared" si="94"/>
      </c>
      <c r="CQ51" s="27">
        <f t="shared" si="95"/>
      </c>
      <c r="CS51" s="11">
        <f t="shared" si="96"/>
        <v>0</v>
      </c>
      <c r="CT51" s="19">
        <f t="shared" si="97"/>
      </c>
      <c r="CU51" s="11">
        <f t="shared" si="98"/>
      </c>
      <c r="CV51" s="11">
        <f t="shared" si="99"/>
      </c>
      <c r="CW51" s="11">
        <f t="shared" si="100"/>
      </c>
      <c r="CX51" s="11">
        <f t="shared" si="101"/>
      </c>
      <c r="CY51" s="11">
        <f t="shared" si="102"/>
      </c>
      <c r="CZ51" s="11">
        <f t="shared" si="103"/>
      </c>
      <c r="DA51" s="11">
        <f t="shared" si="180"/>
      </c>
      <c r="DB51" s="20">
        <f t="shared" si="181"/>
        <v>0</v>
      </c>
      <c r="DC51" s="11">
        <f t="shared" si="104"/>
      </c>
      <c r="DD51" s="20">
        <f t="shared" si="105"/>
      </c>
      <c r="DE51" s="20">
        <f t="shared" si="106"/>
      </c>
      <c r="DF51" s="27">
        <f t="shared" si="107"/>
      </c>
      <c r="DH51" s="11">
        <f t="shared" si="108"/>
        <v>0</v>
      </c>
      <c r="DI51" s="19">
        <f t="shared" si="109"/>
      </c>
      <c r="DJ51" s="11">
        <f t="shared" si="110"/>
      </c>
      <c r="DK51" s="11">
        <f t="shared" si="111"/>
      </c>
      <c r="DL51" s="11">
        <f t="shared" si="112"/>
      </c>
      <c r="DM51" s="11">
        <f t="shared" si="113"/>
      </c>
      <c r="DN51" s="11">
        <f t="shared" si="114"/>
      </c>
      <c r="DO51" s="11">
        <f t="shared" si="115"/>
      </c>
      <c r="DP51" s="11">
        <f t="shared" si="182"/>
      </c>
      <c r="DQ51" s="20">
        <f t="shared" si="183"/>
        <v>0</v>
      </c>
      <c r="DR51" s="11">
        <f t="shared" si="116"/>
      </c>
      <c r="DS51" s="20">
        <f t="shared" si="117"/>
      </c>
      <c r="DT51" s="20">
        <f t="shared" si="118"/>
      </c>
      <c r="DU51" s="27">
        <f t="shared" si="119"/>
      </c>
      <c r="DW51" s="11">
        <f t="shared" si="120"/>
        <v>1</v>
      </c>
      <c r="DX51" s="19">
        <f t="shared" si="121"/>
      </c>
      <c r="DY51" s="11">
        <f t="shared" si="122"/>
      </c>
      <c r="DZ51" s="11">
        <f t="shared" si="123"/>
      </c>
      <c r="EA51" s="11">
        <f t="shared" si="124"/>
      </c>
      <c r="EB51" s="11">
        <f t="shared" si="125"/>
      </c>
      <c r="EC51" s="11">
        <f t="shared" si="126"/>
      </c>
      <c r="ED51" s="11">
        <f t="shared" si="127"/>
      </c>
      <c r="EE51" s="11">
        <f t="shared" si="184"/>
      </c>
      <c r="EF51" s="20">
        <f t="shared" si="185"/>
        <v>0</v>
      </c>
      <c r="EG51" s="11">
        <f t="shared" si="128"/>
        <v>1</v>
      </c>
      <c r="EH51" s="20">
        <f t="shared" si="129"/>
      </c>
      <c r="EI51" s="20">
        <f t="shared" si="130"/>
      </c>
      <c r="EJ51" s="27">
        <f t="shared" si="131"/>
      </c>
      <c r="EL51" s="11">
        <f t="shared" si="132"/>
        <v>0</v>
      </c>
      <c r="EM51" s="19">
        <f t="shared" si="133"/>
      </c>
      <c r="EN51" s="11">
        <f t="shared" si="134"/>
      </c>
      <c r="EO51" s="11">
        <f t="shared" si="135"/>
      </c>
      <c r="EP51" s="11">
        <f t="shared" si="136"/>
      </c>
      <c r="EQ51" s="11">
        <f t="shared" si="137"/>
      </c>
      <c r="ER51" s="11">
        <f t="shared" si="138"/>
      </c>
      <c r="ES51" s="11">
        <f t="shared" si="139"/>
      </c>
      <c r="ET51" s="11">
        <f t="shared" si="186"/>
      </c>
      <c r="EU51" s="20">
        <f t="shared" si="187"/>
        <v>0</v>
      </c>
      <c r="EV51" s="11">
        <f t="shared" si="140"/>
      </c>
      <c r="EW51" s="20">
        <f t="shared" si="141"/>
      </c>
      <c r="EX51" s="20">
        <f t="shared" si="142"/>
      </c>
      <c r="EY51" s="27">
        <f t="shared" si="143"/>
      </c>
      <c r="FA51" s="11">
        <f t="shared" si="144"/>
        <v>0</v>
      </c>
      <c r="FB51" s="19">
        <f t="shared" si="145"/>
      </c>
      <c r="FC51" s="11">
        <f t="shared" si="146"/>
      </c>
      <c r="FD51" s="11">
        <f t="shared" si="147"/>
      </c>
      <c r="FE51" s="11">
        <f t="shared" si="148"/>
      </c>
      <c r="FF51" s="11">
        <f t="shared" si="149"/>
      </c>
      <c r="FG51" s="11">
        <f t="shared" si="150"/>
      </c>
      <c r="FH51" s="11">
        <f t="shared" si="151"/>
      </c>
      <c r="FI51" s="11">
        <f t="shared" si="188"/>
      </c>
      <c r="FJ51" s="20">
        <f t="shared" si="189"/>
        <v>0</v>
      </c>
      <c r="FK51" s="11">
        <f t="shared" si="152"/>
      </c>
      <c r="FL51" s="20">
        <f t="shared" si="153"/>
      </c>
      <c r="FM51" s="20">
        <f t="shared" si="154"/>
      </c>
      <c r="FN51" s="27">
        <f t="shared" si="155"/>
      </c>
      <c r="FP51" s="11">
        <f t="shared" si="156"/>
        <v>0</v>
      </c>
      <c r="FQ51" s="19">
        <f t="shared" si="157"/>
      </c>
      <c r="FR51" s="11">
        <f t="shared" si="158"/>
      </c>
      <c r="FS51" s="11">
        <f t="shared" si="159"/>
      </c>
      <c r="FT51" s="11">
        <f t="shared" si="160"/>
      </c>
      <c r="FU51" s="11">
        <f t="shared" si="161"/>
      </c>
      <c r="FV51" s="11">
        <f t="shared" si="162"/>
      </c>
      <c r="FW51" s="11">
        <f t="shared" si="163"/>
      </c>
      <c r="FX51" s="11">
        <f t="shared" si="190"/>
      </c>
      <c r="FY51" s="20">
        <f t="shared" si="191"/>
        <v>0</v>
      </c>
      <c r="FZ51" s="11">
        <f t="shared" si="164"/>
      </c>
      <c r="GA51" s="20">
        <f t="shared" si="165"/>
      </c>
      <c r="GB51" s="20">
        <f t="shared" si="166"/>
      </c>
      <c r="GC51" s="27">
        <f t="shared" si="167"/>
      </c>
    </row>
    <row r="52" spans="1:185" ht="12.75">
      <c r="A52" s="6">
        <v>38093</v>
      </c>
      <c r="B52" s="7" t="s">
        <v>223</v>
      </c>
      <c r="C52" s="7" t="s">
        <v>214</v>
      </c>
      <c r="D52" s="38"/>
      <c r="E52" s="38"/>
      <c r="G52" s="11">
        <f t="shared" si="24"/>
        <v>0</v>
      </c>
      <c r="H52" s="19">
        <f t="shared" si="25"/>
      </c>
      <c r="I52" s="11">
        <f t="shared" si="26"/>
      </c>
      <c r="J52" s="11">
        <f t="shared" si="27"/>
      </c>
      <c r="K52" s="11">
        <f t="shared" si="28"/>
      </c>
      <c r="L52" s="11">
        <f t="shared" si="29"/>
      </c>
      <c r="M52" s="11">
        <f t="shared" si="30"/>
      </c>
      <c r="N52" s="11">
        <f t="shared" si="31"/>
      </c>
      <c r="O52" s="11">
        <f t="shared" si="168"/>
      </c>
      <c r="P52" s="20">
        <f t="shared" si="169"/>
        <v>0</v>
      </c>
      <c r="Q52" s="11">
        <f t="shared" si="32"/>
      </c>
      <c r="R52" s="20">
        <f t="shared" si="33"/>
      </c>
      <c r="S52" s="20">
        <f t="shared" si="34"/>
      </c>
      <c r="T52" s="27">
        <f t="shared" si="35"/>
      </c>
      <c r="V52" s="11">
        <f t="shared" si="36"/>
        <v>0</v>
      </c>
      <c r="W52" s="19">
        <f t="shared" si="37"/>
      </c>
      <c r="X52" s="11">
        <f t="shared" si="38"/>
      </c>
      <c r="Y52" s="11">
        <f t="shared" si="39"/>
      </c>
      <c r="Z52" s="11">
        <f t="shared" si="40"/>
      </c>
      <c r="AA52" s="11">
        <f t="shared" si="41"/>
      </c>
      <c r="AB52" s="11">
        <f t="shared" si="42"/>
      </c>
      <c r="AC52" s="11">
        <f t="shared" si="43"/>
      </c>
      <c r="AD52" s="11">
        <f t="shared" si="170"/>
      </c>
      <c r="AE52" s="20">
        <f t="shared" si="171"/>
        <v>0</v>
      </c>
      <c r="AF52" s="11">
        <f t="shared" si="44"/>
      </c>
      <c r="AG52" s="20">
        <f t="shared" si="45"/>
      </c>
      <c r="AH52" s="20">
        <f t="shared" si="46"/>
      </c>
      <c r="AI52" s="27">
        <f t="shared" si="47"/>
      </c>
      <c r="AK52" s="11">
        <f t="shared" si="48"/>
        <v>0</v>
      </c>
      <c r="AL52" s="19">
        <f t="shared" si="49"/>
      </c>
      <c r="AM52" s="11">
        <f t="shared" si="50"/>
      </c>
      <c r="AN52" s="11">
        <f t="shared" si="51"/>
      </c>
      <c r="AO52" s="11">
        <f t="shared" si="52"/>
      </c>
      <c r="AP52" s="11">
        <f t="shared" si="53"/>
      </c>
      <c r="AQ52" s="11">
        <f t="shared" si="54"/>
      </c>
      <c r="AR52" s="11">
        <f t="shared" si="55"/>
      </c>
      <c r="AS52" s="11">
        <f t="shared" si="172"/>
      </c>
      <c r="AT52" s="20">
        <f t="shared" si="173"/>
        <v>0</v>
      </c>
      <c r="AU52" s="11">
        <f t="shared" si="56"/>
      </c>
      <c r="AV52" s="20">
        <f t="shared" si="57"/>
      </c>
      <c r="AW52" s="20">
        <f t="shared" si="58"/>
      </c>
      <c r="AX52" s="27">
        <f t="shared" si="59"/>
      </c>
      <c r="AZ52" s="11">
        <f t="shared" si="60"/>
        <v>0</v>
      </c>
      <c r="BA52" s="19">
        <f t="shared" si="61"/>
      </c>
      <c r="BB52" s="11">
        <f t="shared" si="62"/>
      </c>
      <c r="BC52" s="11">
        <f t="shared" si="63"/>
      </c>
      <c r="BD52" s="11">
        <f t="shared" si="64"/>
      </c>
      <c r="BE52" s="11">
        <f t="shared" si="65"/>
      </c>
      <c r="BF52" s="11">
        <f t="shared" si="66"/>
      </c>
      <c r="BG52" s="11">
        <f t="shared" si="67"/>
      </c>
      <c r="BH52" s="11">
        <f t="shared" si="174"/>
      </c>
      <c r="BI52" s="20">
        <f t="shared" si="175"/>
        <v>0</v>
      </c>
      <c r="BJ52" s="11">
        <f t="shared" si="68"/>
      </c>
      <c r="BK52" s="20">
        <f t="shared" si="69"/>
      </c>
      <c r="BL52" s="20">
        <f t="shared" si="70"/>
      </c>
      <c r="BM52" s="27">
        <f t="shared" si="71"/>
      </c>
      <c r="BO52" s="11">
        <f t="shared" si="72"/>
        <v>11</v>
      </c>
      <c r="BP52" s="19">
        <f t="shared" si="73"/>
      </c>
      <c r="BQ52" s="11">
        <f t="shared" si="74"/>
      </c>
      <c r="BR52" s="11">
        <f t="shared" si="75"/>
      </c>
      <c r="BS52" s="11">
        <f t="shared" si="76"/>
      </c>
      <c r="BT52" s="11">
        <f t="shared" si="77"/>
      </c>
      <c r="BU52" s="11">
        <f t="shared" si="78"/>
      </c>
      <c r="BV52" s="11">
        <f t="shared" si="79"/>
      </c>
      <c r="BW52" s="11">
        <f t="shared" si="176"/>
      </c>
      <c r="BX52" s="20">
        <f t="shared" si="177"/>
        <v>0</v>
      </c>
      <c r="BY52" s="11">
        <f t="shared" si="80"/>
      </c>
      <c r="BZ52" s="20">
        <f t="shared" si="81"/>
        <v>1</v>
      </c>
      <c r="CA52" s="20">
        <f t="shared" si="82"/>
      </c>
      <c r="CB52" s="27">
        <f t="shared" si="83"/>
      </c>
      <c r="CD52" s="11">
        <f t="shared" si="84"/>
        <v>0</v>
      </c>
      <c r="CE52" s="19">
        <f t="shared" si="85"/>
      </c>
      <c r="CF52" s="11">
        <f t="shared" si="86"/>
      </c>
      <c r="CG52" s="11">
        <f t="shared" si="87"/>
      </c>
      <c r="CH52" s="11">
        <f t="shared" si="88"/>
      </c>
      <c r="CI52" s="11">
        <f t="shared" si="89"/>
      </c>
      <c r="CJ52" s="11">
        <f t="shared" si="90"/>
      </c>
      <c r="CK52" s="11">
        <f t="shared" si="91"/>
      </c>
      <c r="CL52" s="11">
        <f t="shared" si="178"/>
      </c>
      <c r="CM52" s="20">
        <f t="shared" si="179"/>
        <v>0</v>
      </c>
      <c r="CN52" s="11">
        <f t="shared" si="92"/>
      </c>
      <c r="CO52" s="20">
        <f t="shared" si="93"/>
      </c>
      <c r="CP52" s="20">
        <f t="shared" si="94"/>
      </c>
      <c r="CQ52" s="27">
        <f t="shared" si="95"/>
      </c>
      <c r="CS52" s="11">
        <f t="shared" si="96"/>
        <v>0</v>
      </c>
      <c r="CT52" s="19">
        <f t="shared" si="97"/>
      </c>
      <c r="CU52" s="11">
        <f t="shared" si="98"/>
      </c>
      <c r="CV52" s="11">
        <f t="shared" si="99"/>
      </c>
      <c r="CW52" s="11">
        <f t="shared" si="100"/>
      </c>
      <c r="CX52" s="11">
        <f t="shared" si="101"/>
      </c>
      <c r="CY52" s="11">
        <f t="shared" si="102"/>
      </c>
      <c r="CZ52" s="11">
        <f t="shared" si="103"/>
      </c>
      <c r="DA52" s="11">
        <f t="shared" si="180"/>
      </c>
      <c r="DB52" s="20">
        <f t="shared" si="181"/>
        <v>0</v>
      </c>
      <c r="DC52" s="11">
        <f t="shared" si="104"/>
      </c>
      <c r="DD52" s="20">
        <f t="shared" si="105"/>
      </c>
      <c r="DE52" s="20">
        <f t="shared" si="106"/>
      </c>
      <c r="DF52" s="27">
        <f t="shared" si="107"/>
      </c>
      <c r="DH52" s="11">
        <f t="shared" si="108"/>
        <v>0</v>
      </c>
      <c r="DI52" s="19">
        <f t="shared" si="109"/>
      </c>
      <c r="DJ52" s="11">
        <f t="shared" si="110"/>
      </c>
      <c r="DK52" s="11">
        <f t="shared" si="111"/>
      </c>
      <c r="DL52" s="11">
        <f t="shared" si="112"/>
      </c>
      <c r="DM52" s="11">
        <f t="shared" si="113"/>
      </c>
      <c r="DN52" s="11">
        <f t="shared" si="114"/>
      </c>
      <c r="DO52" s="11">
        <f t="shared" si="115"/>
      </c>
      <c r="DP52" s="11">
        <f t="shared" si="182"/>
      </c>
      <c r="DQ52" s="20">
        <f t="shared" si="183"/>
        <v>0</v>
      </c>
      <c r="DR52" s="11">
        <f t="shared" si="116"/>
      </c>
      <c r="DS52" s="20">
        <f t="shared" si="117"/>
      </c>
      <c r="DT52" s="20">
        <f t="shared" si="118"/>
      </c>
      <c r="DU52" s="27">
        <f t="shared" si="119"/>
      </c>
      <c r="DW52" s="11">
        <f t="shared" si="120"/>
        <v>0</v>
      </c>
      <c r="DX52" s="19">
        <f t="shared" si="121"/>
      </c>
      <c r="DY52" s="11">
        <f t="shared" si="122"/>
      </c>
      <c r="DZ52" s="11">
        <f t="shared" si="123"/>
      </c>
      <c r="EA52" s="11">
        <f t="shared" si="124"/>
      </c>
      <c r="EB52" s="11">
        <f t="shared" si="125"/>
      </c>
      <c r="EC52" s="11">
        <f t="shared" si="126"/>
      </c>
      <c r="ED52" s="11">
        <f t="shared" si="127"/>
      </c>
      <c r="EE52" s="11">
        <f t="shared" si="184"/>
      </c>
      <c r="EF52" s="20">
        <f t="shared" si="185"/>
        <v>0</v>
      </c>
      <c r="EG52" s="11">
        <f t="shared" si="128"/>
      </c>
      <c r="EH52" s="20">
        <f t="shared" si="129"/>
      </c>
      <c r="EI52" s="20">
        <f t="shared" si="130"/>
      </c>
      <c r="EJ52" s="27">
        <f t="shared" si="131"/>
      </c>
      <c r="EL52" s="11">
        <f t="shared" si="132"/>
        <v>1</v>
      </c>
      <c r="EM52" s="19">
        <f t="shared" si="133"/>
      </c>
      <c r="EN52" s="11">
        <f t="shared" si="134"/>
      </c>
      <c r="EO52" s="11">
        <f t="shared" si="135"/>
      </c>
      <c r="EP52" s="11">
        <f t="shared" si="136"/>
      </c>
      <c r="EQ52" s="11">
        <f t="shared" si="137"/>
      </c>
      <c r="ER52" s="11">
        <f t="shared" si="138"/>
      </c>
      <c r="ES52" s="11">
        <f t="shared" si="139"/>
      </c>
      <c r="ET52" s="11">
        <f t="shared" si="186"/>
      </c>
      <c r="EU52" s="20">
        <f t="shared" si="187"/>
        <v>0</v>
      </c>
      <c r="EV52" s="11">
        <f t="shared" si="140"/>
        <v>1</v>
      </c>
      <c r="EW52" s="20">
        <f t="shared" si="141"/>
      </c>
      <c r="EX52" s="20">
        <f t="shared" si="142"/>
      </c>
      <c r="EY52" s="27">
        <f t="shared" si="143"/>
      </c>
      <c r="FA52" s="11">
        <f t="shared" si="144"/>
        <v>0</v>
      </c>
      <c r="FB52" s="19">
        <f t="shared" si="145"/>
      </c>
      <c r="FC52" s="11">
        <f t="shared" si="146"/>
      </c>
      <c r="FD52" s="11">
        <f t="shared" si="147"/>
      </c>
      <c r="FE52" s="11">
        <f t="shared" si="148"/>
      </c>
      <c r="FF52" s="11">
        <f t="shared" si="149"/>
      </c>
      <c r="FG52" s="11">
        <f t="shared" si="150"/>
      </c>
      <c r="FH52" s="11">
        <f t="shared" si="151"/>
      </c>
      <c r="FI52" s="11">
        <f t="shared" si="188"/>
      </c>
      <c r="FJ52" s="20">
        <f t="shared" si="189"/>
        <v>0</v>
      </c>
      <c r="FK52" s="11">
        <f t="shared" si="152"/>
      </c>
      <c r="FL52" s="20">
        <f t="shared" si="153"/>
      </c>
      <c r="FM52" s="20">
        <f t="shared" si="154"/>
      </c>
      <c r="FN52" s="27">
        <f t="shared" si="155"/>
      </c>
      <c r="FP52" s="11">
        <f t="shared" si="156"/>
        <v>0</v>
      </c>
      <c r="FQ52" s="19">
        <f t="shared" si="157"/>
      </c>
      <c r="FR52" s="11">
        <f t="shared" si="158"/>
      </c>
      <c r="FS52" s="11">
        <f t="shared" si="159"/>
      </c>
      <c r="FT52" s="11">
        <f t="shared" si="160"/>
      </c>
      <c r="FU52" s="11">
        <f t="shared" si="161"/>
      </c>
      <c r="FV52" s="11">
        <f t="shared" si="162"/>
      </c>
      <c r="FW52" s="11">
        <f t="shared" si="163"/>
      </c>
      <c r="FX52" s="11">
        <f t="shared" si="190"/>
      </c>
      <c r="FY52" s="20">
        <f t="shared" si="191"/>
        <v>0</v>
      </c>
      <c r="FZ52" s="11">
        <f t="shared" si="164"/>
      </c>
      <c r="GA52" s="20">
        <f t="shared" si="165"/>
      </c>
      <c r="GB52" s="20">
        <f t="shared" si="166"/>
      </c>
      <c r="GC52" s="27">
        <f t="shared" si="167"/>
      </c>
    </row>
    <row r="53" spans="1:185" ht="12.75">
      <c r="A53" s="6">
        <v>38094</v>
      </c>
      <c r="B53" s="7" t="s">
        <v>224</v>
      </c>
      <c r="C53" s="7" t="s">
        <v>187</v>
      </c>
      <c r="D53" s="38"/>
      <c r="E53" s="38"/>
      <c r="G53" s="11">
        <f t="shared" si="24"/>
        <v>0</v>
      </c>
      <c r="H53" s="19">
        <f t="shared" si="25"/>
      </c>
      <c r="I53" s="11">
        <f t="shared" si="26"/>
      </c>
      <c r="J53" s="11">
        <f t="shared" si="27"/>
      </c>
      <c r="K53" s="11">
        <f t="shared" si="28"/>
      </c>
      <c r="L53" s="11">
        <f t="shared" si="29"/>
      </c>
      <c r="M53" s="11">
        <f t="shared" si="30"/>
      </c>
      <c r="N53" s="11">
        <f t="shared" si="31"/>
      </c>
      <c r="O53" s="11">
        <f t="shared" si="168"/>
      </c>
      <c r="P53" s="20">
        <f t="shared" si="169"/>
        <v>0</v>
      </c>
      <c r="Q53" s="11">
        <f t="shared" si="32"/>
      </c>
      <c r="R53" s="20">
        <f t="shared" si="33"/>
      </c>
      <c r="S53" s="20">
        <f t="shared" si="34"/>
      </c>
      <c r="T53" s="27">
        <f t="shared" si="35"/>
      </c>
      <c r="V53" s="11">
        <f t="shared" si="36"/>
        <v>0</v>
      </c>
      <c r="W53" s="19">
        <f t="shared" si="37"/>
      </c>
      <c r="X53" s="11">
        <f t="shared" si="38"/>
      </c>
      <c r="Y53" s="11">
        <f t="shared" si="39"/>
      </c>
      <c r="Z53" s="11">
        <f t="shared" si="40"/>
      </c>
      <c r="AA53" s="11">
        <f t="shared" si="41"/>
      </c>
      <c r="AB53" s="11">
        <f t="shared" si="42"/>
      </c>
      <c r="AC53" s="11">
        <f t="shared" si="43"/>
      </c>
      <c r="AD53" s="11">
        <f t="shared" si="170"/>
      </c>
      <c r="AE53" s="20">
        <f t="shared" si="171"/>
        <v>0</v>
      </c>
      <c r="AF53" s="11">
        <f t="shared" si="44"/>
      </c>
      <c r="AG53" s="20">
        <f t="shared" si="45"/>
      </c>
      <c r="AH53" s="20">
        <f t="shared" si="46"/>
      </c>
      <c r="AI53" s="27">
        <f t="shared" si="47"/>
      </c>
      <c r="AK53" s="11">
        <f t="shared" si="48"/>
        <v>0</v>
      </c>
      <c r="AL53" s="19">
        <f t="shared" si="49"/>
      </c>
      <c r="AM53" s="11">
        <f t="shared" si="50"/>
      </c>
      <c r="AN53" s="11">
        <f t="shared" si="51"/>
      </c>
      <c r="AO53" s="11">
        <f t="shared" si="52"/>
      </c>
      <c r="AP53" s="11">
        <f t="shared" si="53"/>
      </c>
      <c r="AQ53" s="11">
        <f t="shared" si="54"/>
      </c>
      <c r="AR53" s="11">
        <f t="shared" si="55"/>
      </c>
      <c r="AS53" s="11">
        <f t="shared" si="172"/>
      </c>
      <c r="AT53" s="20">
        <f t="shared" si="173"/>
        <v>0</v>
      </c>
      <c r="AU53" s="11">
        <f t="shared" si="56"/>
      </c>
      <c r="AV53" s="20">
        <f t="shared" si="57"/>
      </c>
      <c r="AW53" s="20">
        <f t="shared" si="58"/>
      </c>
      <c r="AX53" s="27">
        <f t="shared" si="59"/>
      </c>
      <c r="AZ53" s="11">
        <f t="shared" si="60"/>
        <v>0</v>
      </c>
      <c r="BA53" s="19">
        <f t="shared" si="61"/>
      </c>
      <c r="BB53" s="11">
        <f t="shared" si="62"/>
      </c>
      <c r="BC53" s="11">
        <f t="shared" si="63"/>
      </c>
      <c r="BD53" s="11">
        <f t="shared" si="64"/>
      </c>
      <c r="BE53" s="11">
        <f t="shared" si="65"/>
      </c>
      <c r="BF53" s="11">
        <f t="shared" si="66"/>
      </c>
      <c r="BG53" s="11">
        <f t="shared" si="67"/>
      </c>
      <c r="BH53" s="11">
        <f t="shared" si="174"/>
      </c>
      <c r="BI53" s="20">
        <f t="shared" si="175"/>
        <v>0</v>
      </c>
      <c r="BJ53" s="11">
        <f t="shared" si="68"/>
      </c>
      <c r="BK53" s="20">
        <f t="shared" si="69"/>
      </c>
      <c r="BL53" s="20">
        <f t="shared" si="70"/>
      </c>
      <c r="BM53" s="27">
        <f t="shared" si="71"/>
      </c>
      <c r="BO53" s="11">
        <f t="shared" si="72"/>
        <v>0</v>
      </c>
      <c r="BP53" s="19">
        <f t="shared" si="73"/>
      </c>
      <c r="BQ53" s="11">
        <f t="shared" si="74"/>
      </c>
      <c r="BR53" s="11">
        <f t="shared" si="75"/>
      </c>
      <c r="BS53" s="11">
        <f t="shared" si="76"/>
      </c>
      <c r="BT53" s="11">
        <f t="shared" si="77"/>
      </c>
      <c r="BU53" s="11">
        <f t="shared" si="78"/>
      </c>
      <c r="BV53" s="11">
        <f t="shared" si="79"/>
      </c>
      <c r="BW53" s="11">
        <f t="shared" si="176"/>
      </c>
      <c r="BX53" s="20">
        <f t="shared" si="177"/>
        <v>0</v>
      </c>
      <c r="BY53" s="11">
        <f t="shared" si="80"/>
      </c>
      <c r="BZ53" s="20">
        <f t="shared" si="81"/>
      </c>
      <c r="CA53" s="20">
        <f t="shared" si="82"/>
      </c>
      <c r="CB53" s="27">
        <f t="shared" si="83"/>
      </c>
      <c r="CD53" s="11">
        <f t="shared" si="84"/>
        <v>0</v>
      </c>
      <c r="CE53" s="19">
        <f t="shared" si="85"/>
      </c>
      <c r="CF53" s="11">
        <f t="shared" si="86"/>
      </c>
      <c r="CG53" s="11">
        <f t="shared" si="87"/>
      </c>
      <c r="CH53" s="11">
        <f t="shared" si="88"/>
      </c>
      <c r="CI53" s="11">
        <f t="shared" si="89"/>
      </c>
      <c r="CJ53" s="11">
        <f t="shared" si="90"/>
      </c>
      <c r="CK53" s="11">
        <f t="shared" si="91"/>
      </c>
      <c r="CL53" s="11">
        <f t="shared" si="178"/>
      </c>
      <c r="CM53" s="20">
        <f t="shared" si="179"/>
        <v>0</v>
      </c>
      <c r="CN53" s="11">
        <f t="shared" si="92"/>
      </c>
      <c r="CO53" s="20">
        <f t="shared" si="93"/>
      </c>
      <c r="CP53" s="20">
        <f t="shared" si="94"/>
      </c>
      <c r="CQ53" s="27">
        <f t="shared" si="95"/>
      </c>
      <c r="CS53" s="11">
        <f t="shared" si="96"/>
        <v>0</v>
      </c>
      <c r="CT53" s="19">
        <f t="shared" si="97"/>
      </c>
      <c r="CU53" s="11">
        <f t="shared" si="98"/>
      </c>
      <c r="CV53" s="11">
        <f t="shared" si="99"/>
      </c>
      <c r="CW53" s="11">
        <f t="shared" si="100"/>
      </c>
      <c r="CX53" s="11">
        <f t="shared" si="101"/>
      </c>
      <c r="CY53" s="11">
        <f t="shared" si="102"/>
      </c>
      <c r="CZ53" s="11">
        <f t="shared" si="103"/>
      </c>
      <c r="DA53" s="11">
        <f t="shared" si="180"/>
      </c>
      <c r="DB53" s="20">
        <f t="shared" si="181"/>
        <v>0</v>
      </c>
      <c r="DC53" s="11">
        <f t="shared" si="104"/>
      </c>
      <c r="DD53" s="20">
        <f t="shared" si="105"/>
      </c>
      <c r="DE53" s="20">
        <f t="shared" si="106"/>
      </c>
      <c r="DF53" s="27">
        <f t="shared" si="107"/>
      </c>
      <c r="DH53" s="11">
        <f t="shared" si="108"/>
        <v>13</v>
      </c>
      <c r="DI53" s="19">
        <f t="shared" si="109"/>
      </c>
      <c r="DJ53" s="11">
        <f t="shared" si="110"/>
      </c>
      <c r="DK53" s="11">
        <f t="shared" si="111"/>
      </c>
      <c r="DL53" s="11">
        <f t="shared" si="112"/>
      </c>
      <c r="DM53" s="11">
        <f t="shared" si="113"/>
      </c>
      <c r="DN53" s="11">
        <f t="shared" si="114"/>
      </c>
      <c r="DO53" s="11">
        <f t="shared" si="115"/>
      </c>
      <c r="DP53" s="11">
        <f t="shared" si="182"/>
      </c>
      <c r="DQ53" s="20">
        <f t="shared" si="183"/>
        <v>0</v>
      </c>
      <c r="DR53" s="11">
        <f t="shared" si="116"/>
      </c>
      <c r="DS53" s="20">
        <f t="shared" si="117"/>
        <v>1</v>
      </c>
      <c r="DT53" s="20">
        <f t="shared" si="118"/>
      </c>
      <c r="DU53" s="27">
        <f t="shared" si="119"/>
      </c>
      <c r="DW53" s="11">
        <f t="shared" si="120"/>
        <v>0</v>
      </c>
      <c r="DX53" s="19">
        <f t="shared" si="121"/>
      </c>
      <c r="DY53" s="11">
        <f t="shared" si="122"/>
      </c>
      <c r="DZ53" s="11">
        <f t="shared" si="123"/>
      </c>
      <c r="EA53" s="11">
        <f t="shared" si="124"/>
      </c>
      <c r="EB53" s="11">
        <f t="shared" si="125"/>
      </c>
      <c r="EC53" s="11">
        <f t="shared" si="126"/>
      </c>
      <c r="ED53" s="11">
        <f t="shared" si="127"/>
      </c>
      <c r="EE53" s="11">
        <f t="shared" si="184"/>
      </c>
      <c r="EF53" s="20">
        <f t="shared" si="185"/>
        <v>0</v>
      </c>
      <c r="EG53" s="11">
        <f t="shared" si="128"/>
      </c>
      <c r="EH53" s="20">
        <f t="shared" si="129"/>
      </c>
      <c r="EI53" s="20">
        <f t="shared" si="130"/>
      </c>
      <c r="EJ53" s="27">
        <f t="shared" si="131"/>
      </c>
      <c r="EL53" s="11">
        <f t="shared" si="132"/>
        <v>0</v>
      </c>
      <c r="EM53" s="19">
        <f t="shared" si="133"/>
      </c>
      <c r="EN53" s="11">
        <f t="shared" si="134"/>
      </c>
      <c r="EO53" s="11">
        <f t="shared" si="135"/>
      </c>
      <c r="EP53" s="11">
        <f t="shared" si="136"/>
      </c>
      <c r="EQ53" s="11">
        <f t="shared" si="137"/>
      </c>
      <c r="ER53" s="11">
        <f t="shared" si="138"/>
      </c>
      <c r="ES53" s="11">
        <f t="shared" si="139"/>
      </c>
      <c r="ET53" s="11">
        <f t="shared" si="186"/>
      </c>
      <c r="EU53" s="20">
        <f t="shared" si="187"/>
        <v>0</v>
      </c>
      <c r="EV53" s="11">
        <f t="shared" si="140"/>
      </c>
      <c r="EW53" s="20">
        <f t="shared" si="141"/>
      </c>
      <c r="EX53" s="20">
        <f t="shared" si="142"/>
      </c>
      <c r="EY53" s="27">
        <f t="shared" si="143"/>
      </c>
      <c r="FA53" s="11">
        <f t="shared" si="144"/>
        <v>0</v>
      </c>
      <c r="FB53" s="19">
        <f t="shared" si="145"/>
      </c>
      <c r="FC53" s="11">
        <f t="shared" si="146"/>
      </c>
      <c r="FD53" s="11">
        <f t="shared" si="147"/>
      </c>
      <c r="FE53" s="11">
        <f t="shared" si="148"/>
      </c>
      <c r="FF53" s="11">
        <f t="shared" si="149"/>
      </c>
      <c r="FG53" s="11">
        <f t="shared" si="150"/>
      </c>
      <c r="FH53" s="11">
        <f t="shared" si="151"/>
      </c>
      <c r="FI53" s="11">
        <f t="shared" si="188"/>
      </c>
      <c r="FJ53" s="20">
        <f t="shared" si="189"/>
        <v>0</v>
      </c>
      <c r="FK53" s="11">
        <f t="shared" si="152"/>
      </c>
      <c r="FL53" s="20">
        <f t="shared" si="153"/>
      </c>
      <c r="FM53" s="20">
        <f t="shared" si="154"/>
      </c>
      <c r="FN53" s="27">
        <f t="shared" si="155"/>
      </c>
      <c r="FP53" s="11">
        <f t="shared" si="156"/>
        <v>1</v>
      </c>
      <c r="FQ53" s="19">
        <f t="shared" si="157"/>
      </c>
      <c r="FR53" s="11">
        <f t="shared" si="158"/>
      </c>
      <c r="FS53" s="11">
        <f t="shared" si="159"/>
      </c>
      <c r="FT53" s="11">
        <f t="shared" si="160"/>
      </c>
      <c r="FU53" s="11">
        <f t="shared" si="161"/>
      </c>
      <c r="FV53" s="11">
        <f t="shared" si="162"/>
      </c>
      <c r="FW53" s="11">
        <f t="shared" si="163"/>
      </c>
      <c r="FX53" s="11">
        <f t="shared" si="190"/>
      </c>
      <c r="FY53" s="20">
        <f t="shared" si="191"/>
        <v>0</v>
      </c>
      <c r="FZ53" s="11">
        <f t="shared" si="164"/>
        <v>1</v>
      </c>
      <c r="GA53" s="20">
        <f t="shared" si="165"/>
      </c>
      <c r="GB53" s="20">
        <f t="shared" si="166"/>
      </c>
      <c r="GC53" s="27">
        <f t="shared" si="167"/>
      </c>
    </row>
    <row r="54" spans="1:185" ht="12.75">
      <c r="A54" s="6">
        <v>38094</v>
      </c>
      <c r="B54" s="7" t="s">
        <v>225</v>
      </c>
      <c r="C54" s="7" t="s">
        <v>178</v>
      </c>
      <c r="D54" s="38"/>
      <c r="E54" s="38"/>
      <c r="G54" s="11">
        <f t="shared" si="24"/>
        <v>0</v>
      </c>
      <c r="H54" s="19">
        <f t="shared" si="25"/>
      </c>
      <c r="I54" s="11">
        <f t="shared" si="26"/>
      </c>
      <c r="J54" s="11">
        <f t="shared" si="27"/>
      </c>
      <c r="K54" s="11">
        <f t="shared" si="28"/>
      </c>
      <c r="L54" s="11">
        <f t="shared" si="29"/>
      </c>
      <c r="M54" s="11">
        <f t="shared" si="30"/>
      </c>
      <c r="N54" s="11">
        <f t="shared" si="31"/>
      </c>
      <c r="O54" s="11">
        <f t="shared" si="168"/>
      </c>
      <c r="P54" s="20">
        <f t="shared" si="169"/>
        <v>0</v>
      </c>
      <c r="Q54" s="11">
        <f t="shared" si="32"/>
      </c>
      <c r="R54" s="20">
        <f t="shared" si="33"/>
      </c>
      <c r="S54" s="20">
        <f t="shared" si="34"/>
      </c>
      <c r="T54" s="27">
        <f t="shared" si="35"/>
      </c>
      <c r="V54" s="11">
        <f t="shared" si="36"/>
        <v>0</v>
      </c>
      <c r="W54" s="19">
        <f t="shared" si="37"/>
      </c>
      <c r="X54" s="11">
        <f t="shared" si="38"/>
      </c>
      <c r="Y54" s="11">
        <f t="shared" si="39"/>
      </c>
      <c r="Z54" s="11">
        <f t="shared" si="40"/>
      </c>
      <c r="AA54" s="11">
        <f t="shared" si="41"/>
      </c>
      <c r="AB54" s="11">
        <f t="shared" si="42"/>
      </c>
      <c r="AC54" s="11">
        <f t="shared" si="43"/>
      </c>
      <c r="AD54" s="11">
        <f t="shared" si="170"/>
      </c>
      <c r="AE54" s="20">
        <f t="shared" si="171"/>
        <v>0</v>
      </c>
      <c r="AF54" s="11">
        <f t="shared" si="44"/>
      </c>
      <c r="AG54" s="20">
        <f t="shared" si="45"/>
      </c>
      <c r="AH54" s="20">
        <f t="shared" si="46"/>
      </c>
      <c r="AI54" s="27">
        <f t="shared" si="47"/>
      </c>
      <c r="AK54" s="11">
        <f t="shared" si="48"/>
        <v>0</v>
      </c>
      <c r="AL54" s="19">
        <f t="shared" si="49"/>
      </c>
      <c r="AM54" s="11">
        <f t="shared" si="50"/>
      </c>
      <c r="AN54" s="11">
        <f t="shared" si="51"/>
      </c>
      <c r="AO54" s="11">
        <f t="shared" si="52"/>
      </c>
      <c r="AP54" s="11">
        <f t="shared" si="53"/>
      </c>
      <c r="AQ54" s="11">
        <f t="shared" si="54"/>
      </c>
      <c r="AR54" s="11">
        <f t="shared" si="55"/>
      </c>
      <c r="AS54" s="11">
        <f t="shared" si="172"/>
      </c>
      <c r="AT54" s="20">
        <f t="shared" si="173"/>
        <v>0</v>
      </c>
      <c r="AU54" s="11">
        <f t="shared" si="56"/>
      </c>
      <c r="AV54" s="20">
        <f t="shared" si="57"/>
      </c>
      <c r="AW54" s="20">
        <f t="shared" si="58"/>
      </c>
      <c r="AX54" s="27">
        <f t="shared" si="59"/>
      </c>
      <c r="AZ54" s="11">
        <f t="shared" si="60"/>
        <v>1</v>
      </c>
      <c r="BA54" s="19">
        <f t="shared" si="61"/>
      </c>
      <c r="BB54" s="11">
        <f t="shared" si="62"/>
      </c>
      <c r="BC54" s="11">
        <f t="shared" si="63"/>
      </c>
      <c r="BD54" s="11">
        <f t="shared" si="64"/>
      </c>
      <c r="BE54" s="11">
        <f t="shared" si="65"/>
      </c>
      <c r="BF54" s="11">
        <f t="shared" si="66"/>
      </c>
      <c r="BG54" s="11">
        <f t="shared" si="67"/>
      </c>
      <c r="BH54" s="11">
        <f t="shared" si="174"/>
      </c>
      <c r="BI54" s="20">
        <f t="shared" si="175"/>
        <v>0</v>
      </c>
      <c r="BJ54" s="11">
        <f t="shared" si="68"/>
        <v>1</v>
      </c>
      <c r="BK54" s="20">
        <f t="shared" si="69"/>
      </c>
      <c r="BL54" s="20">
        <f t="shared" si="70"/>
      </c>
      <c r="BM54" s="27">
        <f t="shared" si="71"/>
      </c>
      <c r="BO54" s="11">
        <f t="shared" si="72"/>
        <v>0</v>
      </c>
      <c r="BP54" s="19">
        <f t="shared" si="73"/>
      </c>
      <c r="BQ54" s="11">
        <f t="shared" si="74"/>
      </c>
      <c r="BR54" s="11">
        <f t="shared" si="75"/>
      </c>
      <c r="BS54" s="11">
        <f t="shared" si="76"/>
      </c>
      <c r="BT54" s="11">
        <f t="shared" si="77"/>
      </c>
      <c r="BU54" s="11">
        <f t="shared" si="78"/>
      </c>
      <c r="BV54" s="11">
        <f t="shared" si="79"/>
      </c>
      <c r="BW54" s="11">
        <f t="shared" si="176"/>
      </c>
      <c r="BX54" s="20">
        <f t="shared" si="177"/>
        <v>0</v>
      </c>
      <c r="BY54" s="11">
        <f t="shared" si="80"/>
      </c>
      <c r="BZ54" s="20">
        <f t="shared" si="81"/>
      </c>
      <c r="CA54" s="20">
        <f t="shared" si="82"/>
      </c>
      <c r="CB54" s="27">
        <f t="shared" si="83"/>
      </c>
      <c r="CD54" s="11">
        <f t="shared" si="84"/>
        <v>9</v>
      </c>
      <c r="CE54" s="19">
        <f t="shared" si="85"/>
      </c>
      <c r="CF54" s="11">
        <f t="shared" si="86"/>
      </c>
      <c r="CG54" s="11">
        <f t="shared" si="87"/>
      </c>
      <c r="CH54" s="11">
        <f t="shared" si="88"/>
      </c>
      <c r="CI54" s="11">
        <f t="shared" si="89"/>
      </c>
      <c r="CJ54" s="11">
        <f t="shared" si="90"/>
      </c>
      <c r="CK54" s="11">
        <f t="shared" si="91"/>
      </c>
      <c r="CL54" s="11">
        <f t="shared" si="178"/>
      </c>
      <c r="CM54" s="20">
        <f t="shared" si="179"/>
        <v>0</v>
      </c>
      <c r="CN54" s="11">
        <f t="shared" si="92"/>
      </c>
      <c r="CO54" s="20">
        <f t="shared" si="93"/>
        <v>1</v>
      </c>
      <c r="CP54" s="20">
        <f t="shared" si="94"/>
      </c>
      <c r="CQ54" s="27">
        <f t="shared" si="95"/>
      </c>
      <c r="CS54" s="11">
        <f t="shared" si="96"/>
        <v>0</v>
      </c>
      <c r="CT54" s="19">
        <f t="shared" si="97"/>
      </c>
      <c r="CU54" s="11">
        <f t="shared" si="98"/>
      </c>
      <c r="CV54" s="11">
        <f t="shared" si="99"/>
      </c>
      <c r="CW54" s="11">
        <f t="shared" si="100"/>
      </c>
      <c r="CX54" s="11">
        <f t="shared" si="101"/>
      </c>
      <c r="CY54" s="11">
        <f t="shared" si="102"/>
      </c>
      <c r="CZ54" s="11">
        <f t="shared" si="103"/>
      </c>
      <c r="DA54" s="11">
        <f t="shared" si="180"/>
      </c>
      <c r="DB54" s="20">
        <f t="shared" si="181"/>
        <v>0</v>
      </c>
      <c r="DC54" s="11">
        <f t="shared" si="104"/>
      </c>
      <c r="DD54" s="20">
        <f t="shared" si="105"/>
      </c>
      <c r="DE54" s="20">
        <f t="shared" si="106"/>
      </c>
      <c r="DF54" s="27">
        <f t="shared" si="107"/>
      </c>
      <c r="DH54" s="11">
        <f t="shared" si="108"/>
        <v>0</v>
      </c>
      <c r="DI54" s="19">
        <f t="shared" si="109"/>
      </c>
      <c r="DJ54" s="11">
        <f t="shared" si="110"/>
      </c>
      <c r="DK54" s="11">
        <f t="shared" si="111"/>
      </c>
      <c r="DL54" s="11">
        <f t="shared" si="112"/>
      </c>
      <c r="DM54" s="11">
        <f t="shared" si="113"/>
      </c>
      <c r="DN54" s="11">
        <f t="shared" si="114"/>
      </c>
      <c r="DO54" s="11">
        <f t="shared" si="115"/>
      </c>
      <c r="DP54" s="11">
        <f t="shared" si="182"/>
      </c>
      <c r="DQ54" s="20">
        <f t="shared" si="183"/>
        <v>0</v>
      </c>
      <c r="DR54" s="11">
        <f t="shared" si="116"/>
      </c>
      <c r="DS54" s="20">
        <f t="shared" si="117"/>
      </c>
      <c r="DT54" s="20">
        <f t="shared" si="118"/>
      </c>
      <c r="DU54" s="27">
        <f t="shared" si="119"/>
      </c>
      <c r="DW54" s="11">
        <f t="shared" si="120"/>
        <v>0</v>
      </c>
      <c r="DX54" s="19">
        <f t="shared" si="121"/>
      </c>
      <c r="DY54" s="11">
        <f t="shared" si="122"/>
      </c>
      <c r="DZ54" s="11">
        <f t="shared" si="123"/>
      </c>
      <c r="EA54" s="11">
        <f t="shared" si="124"/>
      </c>
      <c r="EB54" s="11">
        <f t="shared" si="125"/>
      </c>
      <c r="EC54" s="11">
        <f t="shared" si="126"/>
      </c>
      <c r="ED54" s="11">
        <f t="shared" si="127"/>
      </c>
      <c r="EE54" s="11">
        <f t="shared" si="184"/>
      </c>
      <c r="EF54" s="20">
        <f t="shared" si="185"/>
        <v>0</v>
      </c>
      <c r="EG54" s="11">
        <f t="shared" si="128"/>
      </c>
      <c r="EH54" s="20">
        <f t="shared" si="129"/>
      </c>
      <c r="EI54" s="20">
        <f t="shared" si="130"/>
      </c>
      <c r="EJ54" s="27">
        <f t="shared" si="131"/>
      </c>
      <c r="EL54" s="11">
        <f t="shared" si="132"/>
        <v>0</v>
      </c>
      <c r="EM54" s="19">
        <f t="shared" si="133"/>
      </c>
      <c r="EN54" s="11">
        <f t="shared" si="134"/>
      </c>
      <c r="EO54" s="11">
        <f t="shared" si="135"/>
      </c>
      <c r="EP54" s="11">
        <f t="shared" si="136"/>
      </c>
      <c r="EQ54" s="11">
        <f t="shared" si="137"/>
      </c>
      <c r="ER54" s="11">
        <f t="shared" si="138"/>
      </c>
      <c r="ES54" s="11">
        <f t="shared" si="139"/>
      </c>
      <c r="ET54" s="11">
        <f t="shared" si="186"/>
      </c>
      <c r="EU54" s="20">
        <f t="shared" si="187"/>
        <v>0</v>
      </c>
      <c r="EV54" s="11">
        <f t="shared" si="140"/>
      </c>
      <c r="EW54" s="20">
        <f t="shared" si="141"/>
      </c>
      <c r="EX54" s="20">
        <f t="shared" si="142"/>
      </c>
      <c r="EY54" s="27">
        <f t="shared" si="143"/>
      </c>
      <c r="FA54" s="11">
        <f t="shared" si="144"/>
        <v>0</v>
      </c>
      <c r="FB54" s="19">
        <f t="shared" si="145"/>
      </c>
      <c r="FC54" s="11">
        <f t="shared" si="146"/>
      </c>
      <c r="FD54" s="11">
        <f t="shared" si="147"/>
      </c>
      <c r="FE54" s="11">
        <f t="shared" si="148"/>
      </c>
      <c r="FF54" s="11">
        <f t="shared" si="149"/>
      </c>
      <c r="FG54" s="11">
        <f t="shared" si="150"/>
      </c>
      <c r="FH54" s="11">
        <f t="shared" si="151"/>
      </c>
      <c r="FI54" s="11">
        <f t="shared" si="188"/>
      </c>
      <c r="FJ54" s="20">
        <f t="shared" si="189"/>
        <v>0</v>
      </c>
      <c r="FK54" s="11">
        <f t="shared" si="152"/>
      </c>
      <c r="FL54" s="20">
        <f t="shared" si="153"/>
      </c>
      <c r="FM54" s="20">
        <f t="shared" si="154"/>
      </c>
      <c r="FN54" s="27">
        <f t="shared" si="155"/>
      </c>
      <c r="FP54" s="11">
        <f t="shared" si="156"/>
        <v>0</v>
      </c>
      <c r="FQ54" s="19">
        <f t="shared" si="157"/>
      </c>
      <c r="FR54" s="11">
        <f t="shared" si="158"/>
      </c>
      <c r="FS54" s="11">
        <f t="shared" si="159"/>
      </c>
      <c r="FT54" s="11">
        <f t="shared" si="160"/>
      </c>
      <c r="FU54" s="11">
        <f t="shared" si="161"/>
      </c>
      <c r="FV54" s="11">
        <f t="shared" si="162"/>
      </c>
      <c r="FW54" s="11">
        <f t="shared" si="163"/>
      </c>
      <c r="FX54" s="11">
        <f t="shared" si="190"/>
      </c>
      <c r="FY54" s="20">
        <f t="shared" si="191"/>
        <v>0</v>
      </c>
      <c r="FZ54" s="11">
        <f t="shared" si="164"/>
      </c>
      <c r="GA54" s="20">
        <f t="shared" si="165"/>
      </c>
      <c r="GB54" s="20">
        <f t="shared" si="166"/>
      </c>
      <c r="GC54" s="27">
        <f t="shared" si="167"/>
      </c>
    </row>
    <row r="55" spans="1:185" ht="12.75">
      <c r="A55" s="6">
        <v>38100</v>
      </c>
      <c r="B55" s="7" t="s">
        <v>226</v>
      </c>
      <c r="C55" s="7" t="s">
        <v>32</v>
      </c>
      <c r="D55" s="38"/>
      <c r="E55" s="38"/>
      <c r="G55" s="11">
        <f t="shared" si="24"/>
        <v>0</v>
      </c>
      <c r="H55" s="19">
        <f t="shared" si="25"/>
      </c>
      <c r="I55" s="11">
        <f t="shared" si="26"/>
      </c>
      <c r="J55" s="11">
        <f t="shared" si="27"/>
      </c>
      <c r="K55" s="11">
        <f t="shared" si="28"/>
      </c>
      <c r="L55" s="11">
        <f t="shared" si="29"/>
      </c>
      <c r="M55" s="11">
        <f t="shared" si="30"/>
      </c>
      <c r="N55" s="11">
        <f t="shared" si="31"/>
      </c>
      <c r="O55" s="11">
        <f t="shared" si="168"/>
      </c>
      <c r="P55" s="20">
        <f t="shared" si="169"/>
        <v>0</v>
      </c>
      <c r="Q55" s="11">
        <f t="shared" si="32"/>
      </c>
      <c r="R55" s="20">
        <f t="shared" si="33"/>
      </c>
      <c r="S55" s="20">
        <f t="shared" si="34"/>
      </c>
      <c r="T55" s="27">
        <f t="shared" si="35"/>
      </c>
      <c r="V55" s="11">
        <f t="shared" si="36"/>
        <v>0</v>
      </c>
      <c r="W55" s="19">
        <f t="shared" si="37"/>
      </c>
      <c r="X55" s="11">
        <f t="shared" si="38"/>
      </c>
      <c r="Y55" s="11">
        <f t="shared" si="39"/>
      </c>
      <c r="Z55" s="11">
        <f t="shared" si="40"/>
      </c>
      <c r="AA55" s="11">
        <f t="shared" si="41"/>
      </c>
      <c r="AB55" s="11">
        <f t="shared" si="42"/>
      </c>
      <c r="AC55" s="11">
        <f t="shared" si="43"/>
      </c>
      <c r="AD55" s="11">
        <f t="shared" si="170"/>
      </c>
      <c r="AE55" s="20">
        <f t="shared" si="171"/>
        <v>0</v>
      </c>
      <c r="AF55" s="11">
        <f t="shared" si="44"/>
      </c>
      <c r="AG55" s="20">
        <f t="shared" si="45"/>
      </c>
      <c r="AH55" s="20">
        <f t="shared" si="46"/>
      </c>
      <c r="AI55" s="27">
        <f t="shared" si="47"/>
      </c>
      <c r="AK55" s="11">
        <f t="shared" si="48"/>
        <v>0</v>
      </c>
      <c r="AL55" s="19">
        <f t="shared" si="49"/>
      </c>
      <c r="AM55" s="11">
        <f t="shared" si="50"/>
      </c>
      <c r="AN55" s="11">
        <f t="shared" si="51"/>
      </c>
      <c r="AO55" s="11">
        <f t="shared" si="52"/>
      </c>
      <c r="AP55" s="11">
        <f t="shared" si="53"/>
      </c>
      <c r="AQ55" s="11">
        <f t="shared" si="54"/>
      </c>
      <c r="AR55" s="11">
        <f t="shared" si="55"/>
      </c>
      <c r="AS55" s="11">
        <f t="shared" si="172"/>
      </c>
      <c r="AT55" s="20">
        <f t="shared" si="173"/>
        <v>0</v>
      </c>
      <c r="AU55" s="11">
        <f t="shared" si="56"/>
      </c>
      <c r="AV55" s="20">
        <f t="shared" si="57"/>
      </c>
      <c r="AW55" s="20">
        <f t="shared" si="58"/>
      </c>
      <c r="AX55" s="27">
        <f t="shared" si="59"/>
      </c>
      <c r="AZ55" s="11">
        <f t="shared" si="60"/>
        <v>0</v>
      </c>
      <c r="BA55" s="19">
        <f t="shared" si="61"/>
      </c>
      <c r="BB55" s="11">
        <f t="shared" si="62"/>
      </c>
      <c r="BC55" s="11">
        <f t="shared" si="63"/>
      </c>
      <c r="BD55" s="11">
        <f t="shared" si="64"/>
      </c>
      <c r="BE55" s="11">
        <f t="shared" si="65"/>
      </c>
      <c r="BF55" s="11">
        <f t="shared" si="66"/>
      </c>
      <c r="BG55" s="11">
        <f t="shared" si="67"/>
      </c>
      <c r="BH55" s="11">
        <f t="shared" si="174"/>
      </c>
      <c r="BI55" s="20">
        <f t="shared" si="175"/>
        <v>0</v>
      </c>
      <c r="BJ55" s="11">
        <f t="shared" si="68"/>
      </c>
      <c r="BK55" s="20">
        <f t="shared" si="69"/>
      </c>
      <c r="BL55" s="20">
        <f t="shared" si="70"/>
      </c>
      <c r="BM55" s="27">
        <f t="shared" si="71"/>
      </c>
      <c r="BO55" s="11">
        <f t="shared" si="72"/>
        <v>1</v>
      </c>
      <c r="BP55" s="19">
        <f t="shared" si="73"/>
      </c>
      <c r="BQ55" s="11">
        <f t="shared" si="74"/>
      </c>
      <c r="BR55" s="11">
        <f t="shared" si="75"/>
      </c>
      <c r="BS55" s="11">
        <f t="shared" si="76"/>
      </c>
      <c r="BT55" s="11">
        <f t="shared" si="77"/>
      </c>
      <c r="BU55" s="11">
        <f t="shared" si="78"/>
      </c>
      <c r="BV55" s="11">
        <f t="shared" si="79"/>
      </c>
      <c r="BW55" s="11">
        <f t="shared" si="176"/>
      </c>
      <c r="BX55" s="20">
        <f t="shared" si="177"/>
        <v>0</v>
      </c>
      <c r="BY55" s="11">
        <f t="shared" si="80"/>
        <v>1</v>
      </c>
      <c r="BZ55" s="20">
        <f t="shared" si="81"/>
      </c>
      <c r="CA55" s="20">
        <f t="shared" si="82"/>
      </c>
      <c r="CB55" s="27">
        <f t="shared" si="83"/>
      </c>
      <c r="CD55" s="11">
        <f t="shared" si="84"/>
        <v>0</v>
      </c>
      <c r="CE55" s="19">
        <f t="shared" si="85"/>
      </c>
      <c r="CF55" s="11">
        <f t="shared" si="86"/>
      </c>
      <c r="CG55" s="11">
        <f t="shared" si="87"/>
      </c>
      <c r="CH55" s="11">
        <f t="shared" si="88"/>
      </c>
      <c r="CI55" s="11">
        <f t="shared" si="89"/>
      </c>
      <c r="CJ55" s="11">
        <f t="shared" si="90"/>
      </c>
      <c r="CK55" s="11">
        <f t="shared" si="91"/>
      </c>
      <c r="CL55" s="11">
        <f t="shared" si="178"/>
      </c>
      <c r="CM55" s="20">
        <f t="shared" si="179"/>
        <v>0</v>
      </c>
      <c r="CN55" s="11">
        <f t="shared" si="92"/>
      </c>
      <c r="CO55" s="20">
        <f t="shared" si="93"/>
      </c>
      <c r="CP55" s="20">
        <f t="shared" si="94"/>
      </c>
      <c r="CQ55" s="27">
        <f t="shared" si="95"/>
      </c>
      <c r="CS55" s="11">
        <f t="shared" si="96"/>
        <v>0</v>
      </c>
      <c r="CT55" s="19">
        <f t="shared" si="97"/>
      </c>
      <c r="CU55" s="11">
        <f t="shared" si="98"/>
      </c>
      <c r="CV55" s="11">
        <f t="shared" si="99"/>
      </c>
      <c r="CW55" s="11">
        <f t="shared" si="100"/>
      </c>
      <c r="CX55" s="11">
        <f t="shared" si="101"/>
      </c>
      <c r="CY55" s="11">
        <f t="shared" si="102"/>
      </c>
      <c r="CZ55" s="11">
        <f t="shared" si="103"/>
      </c>
      <c r="DA55" s="11">
        <f t="shared" si="180"/>
      </c>
      <c r="DB55" s="20">
        <f t="shared" si="181"/>
        <v>0</v>
      </c>
      <c r="DC55" s="11">
        <f t="shared" si="104"/>
      </c>
      <c r="DD55" s="20">
        <f t="shared" si="105"/>
      </c>
      <c r="DE55" s="20">
        <f t="shared" si="106"/>
      </c>
      <c r="DF55" s="27">
        <f t="shared" si="107"/>
      </c>
      <c r="DH55" s="11">
        <f t="shared" si="108"/>
        <v>0</v>
      </c>
      <c r="DI55" s="19">
        <f t="shared" si="109"/>
      </c>
      <c r="DJ55" s="11">
        <f t="shared" si="110"/>
      </c>
      <c r="DK55" s="11">
        <f t="shared" si="111"/>
      </c>
      <c r="DL55" s="11">
        <f t="shared" si="112"/>
      </c>
      <c r="DM55" s="11">
        <f t="shared" si="113"/>
      </c>
      <c r="DN55" s="11">
        <f t="shared" si="114"/>
      </c>
      <c r="DO55" s="11">
        <f t="shared" si="115"/>
      </c>
      <c r="DP55" s="11">
        <f t="shared" si="182"/>
      </c>
      <c r="DQ55" s="20">
        <f t="shared" si="183"/>
        <v>0</v>
      </c>
      <c r="DR55" s="11">
        <f t="shared" si="116"/>
      </c>
      <c r="DS55" s="20">
        <f t="shared" si="117"/>
      </c>
      <c r="DT55" s="20">
        <f t="shared" si="118"/>
      </c>
      <c r="DU55" s="27">
        <f t="shared" si="119"/>
      </c>
      <c r="DW55" s="11">
        <f t="shared" si="120"/>
        <v>0</v>
      </c>
      <c r="DX55" s="19">
        <f t="shared" si="121"/>
      </c>
      <c r="DY55" s="11">
        <f t="shared" si="122"/>
      </c>
      <c r="DZ55" s="11">
        <f t="shared" si="123"/>
      </c>
      <c r="EA55" s="11">
        <f t="shared" si="124"/>
      </c>
      <c r="EB55" s="11">
        <f t="shared" si="125"/>
      </c>
      <c r="EC55" s="11">
        <f t="shared" si="126"/>
      </c>
      <c r="ED55" s="11">
        <f t="shared" si="127"/>
      </c>
      <c r="EE55" s="11">
        <f t="shared" si="184"/>
      </c>
      <c r="EF55" s="20">
        <f t="shared" si="185"/>
        <v>0</v>
      </c>
      <c r="EG55" s="11">
        <f t="shared" si="128"/>
      </c>
      <c r="EH55" s="20">
        <f t="shared" si="129"/>
      </c>
      <c r="EI55" s="20">
        <f t="shared" si="130"/>
      </c>
      <c r="EJ55" s="27">
        <f t="shared" si="131"/>
      </c>
      <c r="EL55" s="11">
        <f t="shared" si="132"/>
        <v>0</v>
      </c>
      <c r="EM55" s="19">
        <f t="shared" si="133"/>
      </c>
      <c r="EN55" s="11">
        <f t="shared" si="134"/>
      </c>
      <c r="EO55" s="11">
        <f t="shared" si="135"/>
      </c>
      <c r="EP55" s="11">
        <f t="shared" si="136"/>
      </c>
      <c r="EQ55" s="11">
        <f t="shared" si="137"/>
      </c>
      <c r="ER55" s="11">
        <f t="shared" si="138"/>
      </c>
      <c r="ES55" s="11">
        <f t="shared" si="139"/>
      </c>
      <c r="ET55" s="11">
        <f t="shared" si="186"/>
      </c>
      <c r="EU55" s="20">
        <f t="shared" si="187"/>
        <v>0</v>
      </c>
      <c r="EV55" s="11">
        <f t="shared" si="140"/>
      </c>
      <c r="EW55" s="20">
        <f t="shared" si="141"/>
      </c>
      <c r="EX55" s="20">
        <f t="shared" si="142"/>
      </c>
      <c r="EY55" s="27">
        <f t="shared" si="143"/>
      </c>
      <c r="FA55" s="11">
        <f t="shared" si="144"/>
        <v>11</v>
      </c>
      <c r="FB55" s="19">
        <f t="shared" si="145"/>
      </c>
      <c r="FC55" s="11">
        <f t="shared" si="146"/>
      </c>
      <c r="FD55" s="11">
        <f t="shared" si="147"/>
      </c>
      <c r="FE55" s="11">
        <f t="shared" si="148"/>
      </c>
      <c r="FF55" s="11">
        <f t="shared" si="149"/>
      </c>
      <c r="FG55" s="11">
        <f t="shared" si="150"/>
      </c>
      <c r="FH55" s="11">
        <f t="shared" si="151"/>
      </c>
      <c r="FI55" s="11">
        <f t="shared" si="188"/>
      </c>
      <c r="FJ55" s="20">
        <f t="shared" si="189"/>
        <v>0</v>
      </c>
      <c r="FK55" s="11">
        <f t="shared" si="152"/>
      </c>
      <c r="FL55" s="20">
        <f t="shared" si="153"/>
        <v>1</v>
      </c>
      <c r="FM55" s="20">
        <f t="shared" si="154"/>
      </c>
      <c r="FN55" s="27">
        <f t="shared" si="155"/>
      </c>
      <c r="FP55" s="11">
        <f t="shared" si="156"/>
        <v>0</v>
      </c>
      <c r="FQ55" s="19">
        <f t="shared" si="157"/>
      </c>
      <c r="FR55" s="11">
        <f t="shared" si="158"/>
      </c>
      <c r="FS55" s="11">
        <f t="shared" si="159"/>
      </c>
      <c r="FT55" s="11">
        <f t="shared" si="160"/>
      </c>
      <c r="FU55" s="11">
        <f t="shared" si="161"/>
      </c>
      <c r="FV55" s="11">
        <f t="shared" si="162"/>
      </c>
      <c r="FW55" s="11">
        <f t="shared" si="163"/>
      </c>
      <c r="FX55" s="11">
        <f t="shared" si="190"/>
      </c>
      <c r="FY55" s="20">
        <f t="shared" si="191"/>
        <v>0</v>
      </c>
      <c r="FZ55" s="11">
        <f t="shared" si="164"/>
      </c>
      <c r="GA55" s="20">
        <f t="shared" si="165"/>
      </c>
      <c r="GB55" s="20">
        <f t="shared" si="166"/>
      </c>
      <c r="GC55" s="27">
        <f t="shared" si="167"/>
      </c>
    </row>
    <row r="56" spans="1:185" ht="12.75">
      <c r="A56" s="6">
        <v>38101</v>
      </c>
      <c r="B56" s="7" t="s">
        <v>227</v>
      </c>
      <c r="C56" s="7" t="s">
        <v>26</v>
      </c>
      <c r="D56" s="38"/>
      <c r="E56" s="38"/>
      <c r="G56" s="11">
        <f t="shared" si="24"/>
        <v>0</v>
      </c>
      <c r="H56" s="19">
        <f t="shared" si="25"/>
      </c>
      <c r="I56" s="11">
        <f t="shared" si="26"/>
      </c>
      <c r="J56" s="11">
        <f t="shared" si="27"/>
      </c>
      <c r="K56" s="11">
        <f t="shared" si="28"/>
      </c>
      <c r="L56" s="11">
        <f t="shared" si="29"/>
      </c>
      <c r="M56" s="11">
        <f t="shared" si="30"/>
      </c>
      <c r="N56" s="11">
        <f t="shared" si="31"/>
      </c>
      <c r="O56" s="11">
        <f t="shared" si="168"/>
      </c>
      <c r="P56" s="20">
        <f t="shared" si="169"/>
        <v>0</v>
      </c>
      <c r="Q56" s="11">
        <f t="shared" si="32"/>
      </c>
      <c r="R56" s="20">
        <f t="shared" si="33"/>
      </c>
      <c r="S56" s="20">
        <f t="shared" si="34"/>
      </c>
      <c r="T56" s="27">
        <f t="shared" si="35"/>
      </c>
      <c r="V56" s="11">
        <f t="shared" si="36"/>
        <v>0</v>
      </c>
      <c r="W56" s="19">
        <f t="shared" si="37"/>
      </c>
      <c r="X56" s="11">
        <f t="shared" si="38"/>
      </c>
      <c r="Y56" s="11">
        <f t="shared" si="39"/>
      </c>
      <c r="Z56" s="11">
        <f t="shared" si="40"/>
      </c>
      <c r="AA56" s="11">
        <f t="shared" si="41"/>
      </c>
      <c r="AB56" s="11">
        <f t="shared" si="42"/>
      </c>
      <c r="AC56" s="11">
        <f t="shared" si="43"/>
      </c>
      <c r="AD56" s="11">
        <f t="shared" si="170"/>
      </c>
      <c r="AE56" s="20">
        <f t="shared" si="171"/>
        <v>0</v>
      </c>
      <c r="AF56" s="11">
        <f t="shared" si="44"/>
      </c>
      <c r="AG56" s="20">
        <f t="shared" si="45"/>
      </c>
      <c r="AH56" s="20">
        <f t="shared" si="46"/>
      </c>
      <c r="AI56" s="27">
        <f t="shared" si="47"/>
      </c>
      <c r="AK56" s="11">
        <f t="shared" si="48"/>
        <v>14</v>
      </c>
      <c r="AL56" s="19">
        <f t="shared" si="49"/>
      </c>
      <c r="AM56" s="11">
        <f t="shared" si="50"/>
      </c>
      <c r="AN56" s="11">
        <f t="shared" si="51"/>
      </c>
      <c r="AO56" s="11">
        <f t="shared" si="52"/>
      </c>
      <c r="AP56" s="11">
        <f t="shared" si="53"/>
      </c>
      <c r="AQ56" s="11">
        <f t="shared" si="54"/>
      </c>
      <c r="AR56" s="11">
        <f t="shared" si="55"/>
      </c>
      <c r="AS56" s="11">
        <f t="shared" si="172"/>
      </c>
      <c r="AT56" s="20">
        <f t="shared" si="173"/>
        <v>0</v>
      </c>
      <c r="AU56" s="11">
        <f t="shared" si="56"/>
      </c>
      <c r="AV56" s="20">
        <f t="shared" si="57"/>
        <v>1</v>
      </c>
      <c r="AW56" s="20">
        <f t="shared" si="58"/>
      </c>
      <c r="AX56" s="27">
        <f t="shared" si="59"/>
      </c>
      <c r="AZ56" s="11">
        <f t="shared" si="60"/>
        <v>0</v>
      </c>
      <c r="BA56" s="19">
        <f t="shared" si="61"/>
      </c>
      <c r="BB56" s="11">
        <f t="shared" si="62"/>
      </c>
      <c r="BC56" s="11">
        <f t="shared" si="63"/>
      </c>
      <c r="BD56" s="11">
        <f t="shared" si="64"/>
      </c>
      <c r="BE56" s="11">
        <f t="shared" si="65"/>
      </c>
      <c r="BF56" s="11">
        <f t="shared" si="66"/>
      </c>
      <c r="BG56" s="11">
        <f t="shared" si="67"/>
      </c>
      <c r="BH56" s="11">
        <f t="shared" si="174"/>
      </c>
      <c r="BI56" s="20">
        <f t="shared" si="175"/>
        <v>0</v>
      </c>
      <c r="BJ56" s="11">
        <f t="shared" si="68"/>
      </c>
      <c r="BK56" s="20">
        <f t="shared" si="69"/>
      </c>
      <c r="BL56" s="20">
        <f t="shared" si="70"/>
      </c>
      <c r="BM56" s="27">
        <f t="shared" si="71"/>
      </c>
      <c r="BO56" s="11">
        <f t="shared" si="72"/>
        <v>0</v>
      </c>
      <c r="BP56" s="19">
        <f t="shared" si="73"/>
      </c>
      <c r="BQ56" s="11">
        <f t="shared" si="74"/>
      </c>
      <c r="BR56" s="11">
        <f t="shared" si="75"/>
      </c>
      <c r="BS56" s="11">
        <f t="shared" si="76"/>
      </c>
      <c r="BT56" s="11">
        <f t="shared" si="77"/>
      </c>
      <c r="BU56" s="11">
        <f t="shared" si="78"/>
      </c>
      <c r="BV56" s="11">
        <f t="shared" si="79"/>
      </c>
      <c r="BW56" s="11">
        <f t="shared" si="176"/>
      </c>
      <c r="BX56" s="20">
        <f t="shared" si="177"/>
        <v>0</v>
      </c>
      <c r="BY56" s="11">
        <f t="shared" si="80"/>
      </c>
      <c r="BZ56" s="20">
        <f t="shared" si="81"/>
      </c>
      <c r="CA56" s="20">
        <f t="shared" si="82"/>
      </c>
      <c r="CB56" s="27">
        <f t="shared" si="83"/>
      </c>
      <c r="CD56" s="11">
        <f t="shared" si="84"/>
        <v>1</v>
      </c>
      <c r="CE56" s="19">
        <f t="shared" si="85"/>
      </c>
      <c r="CF56" s="11">
        <f t="shared" si="86"/>
      </c>
      <c r="CG56" s="11">
        <f t="shared" si="87"/>
      </c>
      <c r="CH56" s="11">
        <f t="shared" si="88"/>
      </c>
      <c r="CI56" s="11">
        <f t="shared" si="89"/>
      </c>
      <c r="CJ56" s="11">
        <f t="shared" si="90"/>
      </c>
      <c r="CK56" s="11">
        <f t="shared" si="91"/>
      </c>
      <c r="CL56" s="11">
        <f t="shared" si="178"/>
      </c>
      <c r="CM56" s="20">
        <f t="shared" si="179"/>
        <v>0</v>
      </c>
      <c r="CN56" s="11">
        <f t="shared" si="92"/>
        <v>1</v>
      </c>
      <c r="CO56" s="20">
        <f t="shared" si="93"/>
      </c>
      <c r="CP56" s="20">
        <f t="shared" si="94"/>
      </c>
      <c r="CQ56" s="27">
        <f t="shared" si="95"/>
      </c>
      <c r="CS56" s="11">
        <f t="shared" si="96"/>
        <v>0</v>
      </c>
      <c r="CT56" s="19">
        <f t="shared" si="97"/>
      </c>
      <c r="CU56" s="11">
        <f t="shared" si="98"/>
      </c>
      <c r="CV56" s="11">
        <f t="shared" si="99"/>
      </c>
      <c r="CW56" s="11">
        <f t="shared" si="100"/>
      </c>
      <c r="CX56" s="11">
        <f t="shared" si="101"/>
      </c>
      <c r="CY56" s="11">
        <f t="shared" si="102"/>
      </c>
      <c r="CZ56" s="11">
        <f t="shared" si="103"/>
      </c>
      <c r="DA56" s="11">
        <f t="shared" si="180"/>
      </c>
      <c r="DB56" s="20">
        <f t="shared" si="181"/>
        <v>0</v>
      </c>
      <c r="DC56" s="11">
        <f t="shared" si="104"/>
      </c>
      <c r="DD56" s="20">
        <f t="shared" si="105"/>
      </c>
      <c r="DE56" s="20">
        <f t="shared" si="106"/>
      </c>
      <c r="DF56" s="27">
        <f t="shared" si="107"/>
      </c>
      <c r="DH56" s="11">
        <f t="shared" si="108"/>
        <v>0</v>
      </c>
      <c r="DI56" s="19">
        <f t="shared" si="109"/>
      </c>
      <c r="DJ56" s="11">
        <f t="shared" si="110"/>
      </c>
      <c r="DK56" s="11">
        <f t="shared" si="111"/>
      </c>
      <c r="DL56" s="11">
        <f t="shared" si="112"/>
      </c>
      <c r="DM56" s="11">
        <f t="shared" si="113"/>
      </c>
      <c r="DN56" s="11">
        <f t="shared" si="114"/>
      </c>
      <c r="DO56" s="11">
        <f t="shared" si="115"/>
      </c>
      <c r="DP56" s="11">
        <f t="shared" si="182"/>
      </c>
      <c r="DQ56" s="20">
        <f t="shared" si="183"/>
        <v>0</v>
      </c>
      <c r="DR56" s="11">
        <f t="shared" si="116"/>
      </c>
      <c r="DS56" s="20">
        <f t="shared" si="117"/>
      </c>
      <c r="DT56" s="20">
        <f t="shared" si="118"/>
      </c>
      <c r="DU56" s="27">
        <f t="shared" si="119"/>
      </c>
      <c r="DW56" s="11">
        <f t="shared" si="120"/>
        <v>0</v>
      </c>
      <c r="DX56" s="19">
        <f t="shared" si="121"/>
      </c>
      <c r="DY56" s="11">
        <f t="shared" si="122"/>
      </c>
      <c r="DZ56" s="11">
        <f t="shared" si="123"/>
      </c>
      <c r="EA56" s="11">
        <f t="shared" si="124"/>
      </c>
      <c r="EB56" s="11">
        <f t="shared" si="125"/>
      </c>
      <c r="EC56" s="11">
        <f t="shared" si="126"/>
      </c>
      <c r="ED56" s="11">
        <f t="shared" si="127"/>
      </c>
      <c r="EE56" s="11">
        <f t="shared" si="184"/>
      </c>
      <c r="EF56" s="20">
        <f t="shared" si="185"/>
        <v>0</v>
      </c>
      <c r="EG56" s="11">
        <f t="shared" si="128"/>
      </c>
      <c r="EH56" s="20">
        <f t="shared" si="129"/>
      </c>
      <c r="EI56" s="20">
        <f t="shared" si="130"/>
      </c>
      <c r="EJ56" s="27">
        <f t="shared" si="131"/>
      </c>
      <c r="EL56" s="11">
        <f t="shared" si="132"/>
        <v>0</v>
      </c>
      <c r="EM56" s="19">
        <f t="shared" si="133"/>
      </c>
      <c r="EN56" s="11">
        <f t="shared" si="134"/>
      </c>
      <c r="EO56" s="11">
        <f t="shared" si="135"/>
      </c>
      <c r="EP56" s="11">
        <f t="shared" si="136"/>
      </c>
      <c r="EQ56" s="11">
        <f t="shared" si="137"/>
      </c>
      <c r="ER56" s="11">
        <f t="shared" si="138"/>
      </c>
      <c r="ES56" s="11">
        <f t="shared" si="139"/>
      </c>
      <c r="ET56" s="11">
        <f t="shared" si="186"/>
      </c>
      <c r="EU56" s="20">
        <f t="shared" si="187"/>
        <v>0</v>
      </c>
      <c r="EV56" s="11">
        <f t="shared" si="140"/>
      </c>
      <c r="EW56" s="20">
        <f t="shared" si="141"/>
      </c>
      <c r="EX56" s="20">
        <f t="shared" si="142"/>
      </c>
      <c r="EY56" s="27">
        <f t="shared" si="143"/>
      </c>
      <c r="FA56" s="11">
        <f t="shared" si="144"/>
        <v>0</v>
      </c>
      <c r="FB56" s="19">
        <f t="shared" si="145"/>
      </c>
      <c r="FC56" s="11">
        <f t="shared" si="146"/>
      </c>
      <c r="FD56" s="11">
        <f t="shared" si="147"/>
      </c>
      <c r="FE56" s="11">
        <f t="shared" si="148"/>
      </c>
      <c r="FF56" s="11">
        <f t="shared" si="149"/>
      </c>
      <c r="FG56" s="11">
        <f t="shared" si="150"/>
      </c>
      <c r="FH56" s="11">
        <f t="shared" si="151"/>
      </c>
      <c r="FI56" s="11">
        <f t="shared" si="188"/>
      </c>
      <c r="FJ56" s="20">
        <f t="shared" si="189"/>
        <v>0</v>
      </c>
      <c r="FK56" s="11">
        <f t="shared" si="152"/>
      </c>
      <c r="FL56" s="20">
        <f t="shared" si="153"/>
      </c>
      <c r="FM56" s="20">
        <f t="shared" si="154"/>
      </c>
      <c r="FN56" s="27">
        <f t="shared" si="155"/>
      </c>
      <c r="FP56" s="11">
        <f t="shared" si="156"/>
        <v>0</v>
      </c>
      <c r="FQ56" s="19">
        <f t="shared" si="157"/>
      </c>
      <c r="FR56" s="11">
        <f t="shared" si="158"/>
      </c>
      <c r="FS56" s="11">
        <f t="shared" si="159"/>
      </c>
      <c r="FT56" s="11">
        <f t="shared" si="160"/>
      </c>
      <c r="FU56" s="11">
        <f t="shared" si="161"/>
      </c>
      <c r="FV56" s="11">
        <f t="shared" si="162"/>
      </c>
      <c r="FW56" s="11">
        <f t="shared" si="163"/>
      </c>
      <c r="FX56" s="11">
        <f t="shared" si="190"/>
      </c>
      <c r="FY56" s="20">
        <f t="shared" si="191"/>
        <v>0</v>
      </c>
      <c r="FZ56" s="11">
        <f t="shared" si="164"/>
      </c>
      <c r="GA56" s="20">
        <f t="shared" si="165"/>
      </c>
      <c r="GB56" s="20">
        <f t="shared" si="166"/>
      </c>
      <c r="GC56" s="27">
        <f t="shared" si="167"/>
      </c>
    </row>
    <row r="57" spans="1:185" ht="12.75">
      <c r="A57" s="6">
        <v>38101</v>
      </c>
      <c r="B57" s="7" t="s">
        <v>228</v>
      </c>
      <c r="C57" s="7" t="s">
        <v>197</v>
      </c>
      <c r="D57" s="38"/>
      <c r="E57" s="38"/>
      <c r="G57" s="11">
        <f t="shared" si="24"/>
        <v>0</v>
      </c>
      <c r="H57" s="19">
        <f t="shared" si="25"/>
      </c>
      <c r="I57" s="11">
        <f t="shared" si="26"/>
      </c>
      <c r="J57" s="11">
        <f t="shared" si="27"/>
      </c>
      <c r="K57" s="11">
        <f t="shared" si="28"/>
      </c>
      <c r="L57" s="11">
        <f t="shared" si="29"/>
      </c>
      <c r="M57" s="11">
        <f t="shared" si="30"/>
      </c>
      <c r="N57" s="11">
        <f t="shared" si="31"/>
      </c>
      <c r="O57" s="11">
        <f t="shared" si="168"/>
      </c>
      <c r="P57" s="20">
        <f t="shared" si="169"/>
        <v>0</v>
      </c>
      <c r="Q57" s="11">
        <f t="shared" si="32"/>
      </c>
      <c r="R57" s="20">
        <f t="shared" si="33"/>
      </c>
      <c r="S57" s="20">
        <f t="shared" si="34"/>
      </c>
      <c r="T57" s="27">
        <f t="shared" si="35"/>
      </c>
      <c r="V57" s="11">
        <f t="shared" si="36"/>
        <v>0</v>
      </c>
      <c r="W57" s="19">
        <f t="shared" si="37"/>
      </c>
      <c r="X57" s="11">
        <f t="shared" si="38"/>
      </c>
      <c r="Y57" s="11">
        <f t="shared" si="39"/>
      </c>
      <c r="Z57" s="11">
        <f t="shared" si="40"/>
      </c>
      <c r="AA57" s="11">
        <f t="shared" si="41"/>
      </c>
      <c r="AB57" s="11">
        <f t="shared" si="42"/>
      </c>
      <c r="AC57" s="11">
        <f t="shared" si="43"/>
      </c>
      <c r="AD57" s="11">
        <f t="shared" si="170"/>
      </c>
      <c r="AE57" s="20">
        <f t="shared" si="171"/>
        <v>0</v>
      </c>
      <c r="AF57" s="11">
        <f t="shared" si="44"/>
      </c>
      <c r="AG57" s="20">
        <f t="shared" si="45"/>
      </c>
      <c r="AH57" s="20">
        <f t="shared" si="46"/>
      </c>
      <c r="AI57" s="27">
        <f t="shared" si="47"/>
      </c>
      <c r="AK57" s="11">
        <f t="shared" si="48"/>
        <v>0</v>
      </c>
      <c r="AL57" s="19">
        <f t="shared" si="49"/>
      </c>
      <c r="AM57" s="11">
        <f t="shared" si="50"/>
      </c>
      <c r="AN57" s="11">
        <f t="shared" si="51"/>
      </c>
      <c r="AO57" s="11">
        <f t="shared" si="52"/>
      </c>
      <c r="AP57" s="11">
        <f t="shared" si="53"/>
      </c>
      <c r="AQ57" s="11">
        <f t="shared" si="54"/>
      </c>
      <c r="AR57" s="11">
        <f t="shared" si="55"/>
      </c>
      <c r="AS57" s="11">
        <f t="shared" si="172"/>
      </c>
      <c r="AT57" s="20">
        <f t="shared" si="173"/>
        <v>0</v>
      </c>
      <c r="AU57" s="11">
        <f t="shared" si="56"/>
      </c>
      <c r="AV57" s="20">
        <f t="shared" si="57"/>
      </c>
      <c r="AW57" s="20">
        <f t="shared" si="58"/>
      </c>
      <c r="AX57" s="27">
        <f t="shared" si="59"/>
      </c>
      <c r="AZ57" s="11">
        <f t="shared" si="60"/>
        <v>0</v>
      </c>
      <c r="BA57" s="19">
        <f t="shared" si="61"/>
      </c>
      <c r="BB57" s="11">
        <f t="shared" si="62"/>
      </c>
      <c r="BC57" s="11">
        <f t="shared" si="63"/>
      </c>
      <c r="BD57" s="11">
        <f t="shared" si="64"/>
      </c>
      <c r="BE57" s="11">
        <f t="shared" si="65"/>
      </c>
      <c r="BF57" s="11">
        <f t="shared" si="66"/>
      </c>
      <c r="BG57" s="11">
        <f t="shared" si="67"/>
      </c>
      <c r="BH57" s="11">
        <f t="shared" si="174"/>
      </c>
      <c r="BI57" s="20">
        <f t="shared" si="175"/>
        <v>0</v>
      </c>
      <c r="BJ57" s="11">
        <f t="shared" si="68"/>
      </c>
      <c r="BK57" s="20">
        <f t="shared" si="69"/>
      </c>
      <c r="BL57" s="20">
        <f t="shared" si="70"/>
      </c>
      <c r="BM57" s="27">
        <f t="shared" si="71"/>
      </c>
      <c r="BO57" s="11">
        <f t="shared" si="72"/>
        <v>0</v>
      </c>
      <c r="BP57" s="19">
        <f t="shared" si="73"/>
      </c>
      <c r="BQ57" s="11">
        <f t="shared" si="74"/>
      </c>
      <c r="BR57" s="11">
        <f t="shared" si="75"/>
      </c>
      <c r="BS57" s="11">
        <f t="shared" si="76"/>
      </c>
      <c r="BT57" s="11">
        <f t="shared" si="77"/>
      </c>
      <c r="BU57" s="11">
        <f t="shared" si="78"/>
      </c>
      <c r="BV57" s="11">
        <f t="shared" si="79"/>
      </c>
      <c r="BW57" s="11">
        <f t="shared" si="176"/>
      </c>
      <c r="BX57" s="20">
        <f t="shared" si="177"/>
        <v>0</v>
      </c>
      <c r="BY57" s="11">
        <f t="shared" si="80"/>
      </c>
      <c r="BZ57" s="20">
        <f t="shared" si="81"/>
      </c>
      <c r="CA57" s="20">
        <f t="shared" si="82"/>
      </c>
      <c r="CB57" s="27">
        <f t="shared" si="83"/>
      </c>
      <c r="CD57" s="11">
        <f t="shared" si="84"/>
        <v>0</v>
      </c>
      <c r="CE57" s="19">
        <f t="shared" si="85"/>
      </c>
      <c r="CF57" s="11">
        <f t="shared" si="86"/>
      </c>
      <c r="CG57" s="11">
        <f t="shared" si="87"/>
      </c>
      <c r="CH57" s="11">
        <f t="shared" si="88"/>
      </c>
      <c r="CI57" s="11">
        <f t="shared" si="89"/>
      </c>
      <c r="CJ57" s="11">
        <f t="shared" si="90"/>
      </c>
      <c r="CK57" s="11">
        <f t="shared" si="91"/>
      </c>
      <c r="CL57" s="11">
        <f t="shared" si="178"/>
      </c>
      <c r="CM57" s="20">
        <f t="shared" si="179"/>
        <v>0</v>
      </c>
      <c r="CN57" s="11">
        <f t="shared" si="92"/>
      </c>
      <c r="CO57" s="20">
        <f t="shared" si="93"/>
      </c>
      <c r="CP57" s="20">
        <f t="shared" si="94"/>
      </c>
      <c r="CQ57" s="27">
        <f t="shared" si="95"/>
      </c>
      <c r="CS57" s="11">
        <f t="shared" si="96"/>
        <v>1</v>
      </c>
      <c r="CT57" s="19">
        <f t="shared" si="97"/>
      </c>
      <c r="CU57" s="11">
        <f t="shared" si="98"/>
      </c>
      <c r="CV57" s="11">
        <f t="shared" si="99"/>
      </c>
      <c r="CW57" s="11">
        <f t="shared" si="100"/>
      </c>
      <c r="CX57" s="11">
        <f t="shared" si="101"/>
      </c>
      <c r="CY57" s="11">
        <f t="shared" si="102"/>
      </c>
      <c r="CZ57" s="11">
        <f t="shared" si="103"/>
      </c>
      <c r="DA57" s="11">
        <f t="shared" si="180"/>
      </c>
      <c r="DB57" s="20">
        <f t="shared" si="181"/>
        <v>0</v>
      </c>
      <c r="DC57" s="11">
        <f t="shared" si="104"/>
        <v>1</v>
      </c>
      <c r="DD57" s="20">
        <f t="shared" si="105"/>
      </c>
      <c r="DE57" s="20">
        <f t="shared" si="106"/>
      </c>
      <c r="DF57" s="27">
        <f t="shared" si="107"/>
      </c>
      <c r="DH57" s="11">
        <f t="shared" si="108"/>
        <v>16</v>
      </c>
      <c r="DI57" s="19">
        <f t="shared" si="109"/>
      </c>
      <c r="DJ57" s="11">
        <f t="shared" si="110"/>
      </c>
      <c r="DK57" s="11">
        <f t="shared" si="111"/>
      </c>
      <c r="DL57" s="11">
        <f t="shared" si="112"/>
      </c>
      <c r="DM57" s="11">
        <f t="shared" si="113"/>
      </c>
      <c r="DN57" s="11">
        <f t="shared" si="114"/>
      </c>
      <c r="DO57" s="11">
        <f t="shared" si="115"/>
      </c>
      <c r="DP57" s="11">
        <f t="shared" si="182"/>
      </c>
      <c r="DQ57" s="20">
        <f t="shared" si="183"/>
        <v>0</v>
      </c>
      <c r="DR57" s="11">
        <f t="shared" si="116"/>
      </c>
      <c r="DS57" s="20">
        <f t="shared" si="117"/>
        <v>1</v>
      </c>
      <c r="DT57" s="20">
        <f t="shared" si="118"/>
      </c>
      <c r="DU57" s="27">
        <f t="shared" si="119"/>
      </c>
      <c r="DW57" s="11">
        <f t="shared" si="120"/>
        <v>0</v>
      </c>
      <c r="DX57" s="19">
        <f t="shared" si="121"/>
      </c>
      <c r="DY57" s="11">
        <f t="shared" si="122"/>
      </c>
      <c r="DZ57" s="11">
        <f t="shared" si="123"/>
      </c>
      <c r="EA57" s="11">
        <f t="shared" si="124"/>
      </c>
      <c r="EB57" s="11">
        <f t="shared" si="125"/>
      </c>
      <c r="EC57" s="11">
        <f t="shared" si="126"/>
      </c>
      <c r="ED57" s="11">
        <f t="shared" si="127"/>
      </c>
      <c r="EE57" s="11">
        <f t="shared" si="184"/>
      </c>
      <c r="EF57" s="20">
        <f t="shared" si="185"/>
        <v>0</v>
      </c>
      <c r="EG57" s="11">
        <f t="shared" si="128"/>
      </c>
      <c r="EH57" s="20">
        <f t="shared" si="129"/>
      </c>
      <c r="EI57" s="20">
        <f t="shared" si="130"/>
      </c>
      <c r="EJ57" s="27">
        <f t="shared" si="131"/>
      </c>
      <c r="EL57" s="11">
        <f t="shared" si="132"/>
        <v>0</v>
      </c>
      <c r="EM57" s="19">
        <f t="shared" si="133"/>
      </c>
      <c r="EN57" s="11">
        <f t="shared" si="134"/>
      </c>
      <c r="EO57" s="11">
        <f t="shared" si="135"/>
      </c>
      <c r="EP57" s="11">
        <f t="shared" si="136"/>
      </c>
      <c r="EQ57" s="11">
        <f t="shared" si="137"/>
      </c>
      <c r="ER57" s="11">
        <f t="shared" si="138"/>
      </c>
      <c r="ES57" s="11">
        <f t="shared" si="139"/>
      </c>
      <c r="ET57" s="11">
        <f t="shared" si="186"/>
      </c>
      <c r="EU57" s="20">
        <f t="shared" si="187"/>
        <v>0</v>
      </c>
      <c r="EV57" s="11">
        <f t="shared" si="140"/>
      </c>
      <c r="EW57" s="20">
        <f t="shared" si="141"/>
      </c>
      <c r="EX57" s="20">
        <f t="shared" si="142"/>
      </c>
      <c r="EY57" s="27">
        <f t="shared" si="143"/>
      </c>
      <c r="FA57" s="11">
        <f t="shared" si="144"/>
        <v>0</v>
      </c>
      <c r="FB57" s="19">
        <f t="shared" si="145"/>
      </c>
      <c r="FC57" s="11">
        <f t="shared" si="146"/>
      </c>
      <c r="FD57" s="11">
        <f t="shared" si="147"/>
      </c>
      <c r="FE57" s="11">
        <f t="shared" si="148"/>
      </c>
      <c r="FF57" s="11">
        <f t="shared" si="149"/>
      </c>
      <c r="FG57" s="11">
        <f t="shared" si="150"/>
      </c>
      <c r="FH57" s="11">
        <f t="shared" si="151"/>
      </c>
      <c r="FI57" s="11">
        <f t="shared" si="188"/>
      </c>
      <c r="FJ57" s="20">
        <f t="shared" si="189"/>
        <v>0</v>
      </c>
      <c r="FK57" s="11">
        <f t="shared" si="152"/>
      </c>
      <c r="FL57" s="20">
        <f t="shared" si="153"/>
      </c>
      <c r="FM57" s="20">
        <f t="shared" si="154"/>
      </c>
      <c r="FN57" s="27">
        <f t="shared" si="155"/>
      </c>
      <c r="FP57" s="11">
        <f t="shared" si="156"/>
        <v>0</v>
      </c>
      <c r="FQ57" s="19">
        <f t="shared" si="157"/>
      </c>
      <c r="FR57" s="11">
        <f t="shared" si="158"/>
      </c>
      <c r="FS57" s="11">
        <f t="shared" si="159"/>
      </c>
      <c r="FT57" s="11">
        <f t="shared" si="160"/>
      </c>
      <c r="FU57" s="11">
        <f t="shared" si="161"/>
      </c>
      <c r="FV57" s="11">
        <f t="shared" si="162"/>
      </c>
      <c r="FW57" s="11">
        <f t="shared" si="163"/>
      </c>
      <c r="FX57" s="11">
        <f t="shared" si="190"/>
      </c>
      <c r="FY57" s="20">
        <f t="shared" si="191"/>
        <v>0</v>
      </c>
      <c r="FZ57" s="11">
        <f t="shared" si="164"/>
      </c>
      <c r="GA57" s="20">
        <f t="shared" si="165"/>
      </c>
      <c r="GB57" s="20">
        <f t="shared" si="166"/>
      </c>
      <c r="GC57" s="27">
        <f t="shared" si="167"/>
      </c>
    </row>
    <row r="58" spans="1:185" ht="12.75">
      <c r="A58" s="6">
        <v>38101</v>
      </c>
      <c r="B58" s="7" t="s">
        <v>41</v>
      </c>
      <c r="C58" s="7" t="s">
        <v>187</v>
      </c>
      <c r="D58" s="38"/>
      <c r="E58" s="38"/>
      <c r="G58" s="11">
        <f t="shared" si="24"/>
        <v>0</v>
      </c>
      <c r="H58" s="19">
        <f t="shared" si="25"/>
      </c>
      <c r="I58" s="11">
        <f t="shared" si="26"/>
      </c>
      <c r="J58" s="11">
        <f t="shared" si="27"/>
      </c>
      <c r="K58" s="11">
        <f t="shared" si="28"/>
      </c>
      <c r="L58" s="11">
        <f t="shared" si="29"/>
      </c>
      <c r="M58" s="11">
        <f t="shared" si="30"/>
      </c>
      <c r="N58" s="11">
        <f t="shared" si="31"/>
      </c>
      <c r="O58" s="11">
        <f t="shared" si="168"/>
      </c>
      <c r="P58" s="20">
        <f t="shared" si="169"/>
        <v>0</v>
      </c>
      <c r="Q58" s="11">
        <f t="shared" si="32"/>
      </c>
      <c r="R58" s="20">
        <f t="shared" si="33"/>
      </c>
      <c r="S58" s="20">
        <f t="shared" si="34"/>
      </c>
      <c r="T58" s="27">
        <f t="shared" si="35"/>
      </c>
      <c r="V58" s="11">
        <f t="shared" si="36"/>
        <v>13</v>
      </c>
      <c r="W58" s="19">
        <f t="shared" si="37"/>
      </c>
      <c r="X58" s="11">
        <f t="shared" si="38"/>
      </c>
      <c r="Y58" s="11">
        <f t="shared" si="39"/>
      </c>
      <c r="Z58" s="11">
        <f t="shared" si="40"/>
      </c>
      <c r="AA58" s="11">
        <f t="shared" si="41"/>
      </c>
      <c r="AB58" s="11">
        <f t="shared" si="42"/>
      </c>
      <c r="AC58" s="11">
        <f t="shared" si="43"/>
      </c>
      <c r="AD58" s="11">
        <f t="shared" si="170"/>
      </c>
      <c r="AE58" s="20">
        <f t="shared" si="171"/>
        <v>0</v>
      </c>
      <c r="AF58" s="11">
        <f t="shared" si="44"/>
      </c>
      <c r="AG58" s="20">
        <f t="shared" si="45"/>
        <v>1</v>
      </c>
      <c r="AH58" s="20">
        <f t="shared" si="46"/>
      </c>
      <c r="AI58" s="27">
        <f t="shared" si="47"/>
      </c>
      <c r="AK58" s="11">
        <f t="shared" si="48"/>
        <v>0</v>
      </c>
      <c r="AL58" s="19">
        <f t="shared" si="49"/>
      </c>
      <c r="AM58" s="11">
        <f t="shared" si="50"/>
      </c>
      <c r="AN58" s="11">
        <f t="shared" si="51"/>
      </c>
      <c r="AO58" s="11">
        <f t="shared" si="52"/>
      </c>
      <c r="AP58" s="11">
        <f t="shared" si="53"/>
      </c>
      <c r="AQ58" s="11">
        <f t="shared" si="54"/>
      </c>
      <c r="AR58" s="11">
        <f t="shared" si="55"/>
      </c>
      <c r="AS58" s="11">
        <f t="shared" si="172"/>
      </c>
      <c r="AT58" s="20">
        <f t="shared" si="173"/>
        <v>0</v>
      </c>
      <c r="AU58" s="11">
        <f t="shared" si="56"/>
      </c>
      <c r="AV58" s="20">
        <f t="shared" si="57"/>
      </c>
      <c r="AW58" s="20">
        <f t="shared" si="58"/>
      </c>
      <c r="AX58" s="27">
        <f t="shared" si="59"/>
      </c>
      <c r="AZ58" s="11">
        <f t="shared" si="60"/>
        <v>0</v>
      </c>
      <c r="BA58" s="19">
        <f t="shared" si="61"/>
      </c>
      <c r="BB58" s="11">
        <f t="shared" si="62"/>
      </c>
      <c r="BC58" s="11">
        <f t="shared" si="63"/>
      </c>
      <c r="BD58" s="11">
        <f t="shared" si="64"/>
      </c>
      <c r="BE58" s="11">
        <f t="shared" si="65"/>
      </c>
      <c r="BF58" s="11">
        <f t="shared" si="66"/>
      </c>
      <c r="BG58" s="11">
        <f t="shared" si="67"/>
      </c>
      <c r="BH58" s="11">
        <f t="shared" si="174"/>
      </c>
      <c r="BI58" s="20">
        <f t="shared" si="175"/>
        <v>0</v>
      </c>
      <c r="BJ58" s="11">
        <f t="shared" si="68"/>
      </c>
      <c r="BK58" s="20">
        <f t="shared" si="69"/>
      </c>
      <c r="BL58" s="20">
        <f t="shared" si="70"/>
      </c>
      <c r="BM58" s="27">
        <f t="shared" si="71"/>
      </c>
      <c r="BO58" s="11">
        <f t="shared" si="72"/>
        <v>0</v>
      </c>
      <c r="BP58" s="19">
        <f t="shared" si="73"/>
      </c>
      <c r="BQ58" s="11">
        <f t="shared" si="74"/>
      </c>
      <c r="BR58" s="11">
        <f t="shared" si="75"/>
      </c>
      <c r="BS58" s="11">
        <f t="shared" si="76"/>
      </c>
      <c r="BT58" s="11">
        <f t="shared" si="77"/>
      </c>
      <c r="BU58" s="11">
        <f t="shared" si="78"/>
      </c>
      <c r="BV58" s="11">
        <f t="shared" si="79"/>
      </c>
      <c r="BW58" s="11">
        <f t="shared" si="176"/>
      </c>
      <c r="BX58" s="20">
        <f t="shared" si="177"/>
        <v>0</v>
      </c>
      <c r="BY58" s="11">
        <f t="shared" si="80"/>
      </c>
      <c r="BZ58" s="20">
        <f t="shared" si="81"/>
      </c>
      <c r="CA58" s="20">
        <f t="shared" si="82"/>
      </c>
      <c r="CB58" s="27">
        <f t="shared" si="83"/>
      </c>
      <c r="CD58" s="11">
        <f t="shared" si="84"/>
        <v>0</v>
      </c>
      <c r="CE58" s="19">
        <f t="shared" si="85"/>
      </c>
      <c r="CF58" s="11">
        <f t="shared" si="86"/>
      </c>
      <c r="CG58" s="11">
        <f t="shared" si="87"/>
      </c>
      <c r="CH58" s="11">
        <f t="shared" si="88"/>
      </c>
      <c r="CI58" s="11">
        <f t="shared" si="89"/>
      </c>
      <c r="CJ58" s="11">
        <f t="shared" si="90"/>
      </c>
      <c r="CK58" s="11">
        <f t="shared" si="91"/>
      </c>
      <c r="CL58" s="11">
        <f t="shared" si="178"/>
      </c>
      <c r="CM58" s="20">
        <f t="shared" si="179"/>
        <v>0</v>
      </c>
      <c r="CN58" s="11">
        <f t="shared" si="92"/>
      </c>
      <c r="CO58" s="20">
        <f t="shared" si="93"/>
      </c>
      <c r="CP58" s="20">
        <f t="shared" si="94"/>
      </c>
      <c r="CQ58" s="27">
        <f t="shared" si="95"/>
      </c>
      <c r="CS58" s="11">
        <f t="shared" si="96"/>
        <v>0</v>
      </c>
      <c r="CT58" s="19">
        <f t="shared" si="97"/>
      </c>
      <c r="CU58" s="11">
        <f t="shared" si="98"/>
      </c>
      <c r="CV58" s="11">
        <f t="shared" si="99"/>
      </c>
      <c r="CW58" s="11">
        <f t="shared" si="100"/>
      </c>
      <c r="CX58" s="11">
        <f t="shared" si="101"/>
      </c>
      <c r="CY58" s="11">
        <f t="shared" si="102"/>
      </c>
      <c r="CZ58" s="11">
        <f t="shared" si="103"/>
      </c>
      <c r="DA58" s="11">
        <f t="shared" si="180"/>
      </c>
      <c r="DB58" s="20">
        <f t="shared" si="181"/>
        <v>0</v>
      </c>
      <c r="DC58" s="11">
        <f t="shared" si="104"/>
      </c>
      <c r="DD58" s="20">
        <f t="shared" si="105"/>
      </c>
      <c r="DE58" s="20">
        <f t="shared" si="106"/>
      </c>
      <c r="DF58" s="27">
        <f t="shared" si="107"/>
      </c>
      <c r="DH58" s="11">
        <f t="shared" si="108"/>
        <v>0</v>
      </c>
      <c r="DI58" s="19">
        <f t="shared" si="109"/>
      </c>
      <c r="DJ58" s="11">
        <f t="shared" si="110"/>
      </c>
      <c r="DK58" s="11">
        <f t="shared" si="111"/>
      </c>
      <c r="DL58" s="11">
        <f t="shared" si="112"/>
      </c>
      <c r="DM58" s="11">
        <f t="shared" si="113"/>
      </c>
      <c r="DN58" s="11">
        <f t="shared" si="114"/>
      </c>
      <c r="DO58" s="11">
        <f t="shared" si="115"/>
      </c>
      <c r="DP58" s="11">
        <f t="shared" si="182"/>
      </c>
      <c r="DQ58" s="20">
        <f t="shared" si="183"/>
        <v>0</v>
      </c>
      <c r="DR58" s="11">
        <f t="shared" si="116"/>
      </c>
      <c r="DS58" s="20">
        <f t="shared" si="117"/>
      </c>
      <c r="DT58" s="20">
        <f t="shared" si="118"/>
      </c>
      <c r="DU58" s="27">
        <f t="shared" si="119"/>
      </c>
      <c r="DW58" s="11">
        <f t="shared" si="120"/>
        <v>0</v>
      </c>
      <c r="DX58" s="19">
        <f t="shared" si="121"/>
      </c>
      <c r="DY58" s="11">
        <f t="shared" si="122"/>
      </c>
      <c r="DZ58" s="11">
        <f t="shared" si="123"/>
      </c>
      <c r="EA58" s="11">
        <f t="shared" si="124"/>
      </c>
      <c r="EB58" s="11">
        <f t="shared" si="125"/>
      </c>
      <c r="EC58" s="11">
        <f t="shared" si="126"/>
      </c>
      <c r="ED58" s="11">
        <f t="shared" si="127"/>
      </c>
      <c r="EE58" s="11">
        <f t="shared" si="184"/>
      </c>
      <c r="EF58" s="20">
        <f t="shared" si="185"/>
        <v>0</v>
      </c>
      <c r="EG58" s="11">
        <f t="shared" si="128"/>
      </c>
      <c r="EH58" s="20">
        <f t="shared" si="129"/>
      </c>
      <c r="EI58" s="20">
        <f t="shared" si="130"/>
      </c>
      <c r="EJ58" s="27">
        <f t="shared" si="131"/>
      </c>
      <c r="EL58" s="11">
        <f t="shared" si="132"/>
        <v>0</v>
      </c>
      <c r="EM58" s="19">
        <f t="shared" si="133"/>
      </c>
      <c r="EN58" s="11">
        <f t="shared" si="134"/>
      </c>
      <c r="EO58" s="11">
        <f t="shared" si="135"/>
      </c>
      <c r="EP58" s="11">
        <f t="shared" si="136"/>
      </c>
      <c r="EQ58" s="11">
        <f t="shared" si="137"/>
      </c>
      <c r="ER58" s="11">
        <f t="shared" si="138"/>
      </c>
      <c r="ES58" s="11">
        <f t="shared" si="139"/>
      </c>
      <c r="ET58" s="11">
        <f t="shared" si="186"/>
      </c>
      <c r="EU58" s="20">
        <f t="shared" si="187"/>
        <v>0</v>
      </c>
      <c r="EV58" s="11">
        <f t="shared" si="140"/>
      </c>
      <c r="EW58" s="20">
        <f t="shared" si="141"/>
      </c>
      <c r="EX58" s="20">
        <f t="shared" si="142"/>
      </c>
      <c r="EY58" s="27">
        <f t="shared" si="143"/>
      </c>
      <c r="FA58" s="11">
        <f t="shared" si="144"/>
        <v>0</v>
      </c>
      <c r="FB58" s="19">
        <f t="shared" si="145"/>
      </c>
      <c r="FC58" s="11">
        <f t="shared" si="146"/>
      </c>
      <c r="FD58" s="11">
        <f t="shared" si="147"/>
      </c>
      <c r="FE58" s="11">
        <f t="shared" si="148"/>
      </c>
      <c r="FF58" s="11">
        <f t="shared" si="149"/>
      </c>
      <c r="FG58" s="11">
        <f t="shared" si="150"/>
      </c>
      <c r="FH58" s="11">
        <f t="shared" si="151"/>
      </c>
      <c r="FI58" s="11">
        <f t="shared" si="188"/>
      </c>
      <c r="FJ58" s="20">
        <f t="shared" si="189"/>
        <v>0</v>
      </c>
      <c r="FK58" s="11">
        <f t="shared" si="152"/>
      </c>
      <c r="FL58" s="20">
        <f t="shared" si="153"/>
      </c>
      <c r="FM58" s="20">
        <f t="shared" si="154"/>
      </c>
      <c r="FN58" s="27">
        <f t="shared" si="155"/>
      </c>
      <c r="FP58" s="11">
        <f t="shared" si="156"/>
        <v>1</v>
      </c>
      <c r="FQ58" s="19">
        <f t="shared" si="157"/>
      </c>
      <c r="FR58" s="11">
        <f t="shared" si="158"/>
      </c>
      <c r="FS58" s="11">
        <f t="shared" si="159"/>
      </c>
      <c r="FT58" s="11">
        <f t="shared" si="160"/>
      </c>
      <c r="FU58" s="11">
        <f t="shared" si="161"/>
      </c>
      <c r="FV58" s="11">
        <f t="shared" si="162"/>
      </c>
      <c r="FW58" s="11">
        <f t="shared" si="163"/>
      </c>
      <c r="FX58" s="11">
        <f t="shared" si="190"/>
      </c>
      <c r="FY58" s="20">
        <f t="shared" si="191"/>
        <v>0</v>
      </c>
      <c r="FZ58" s="11">
        <f t="shared" si="164"/>
        <v>1</v>
      </c>
      <c r="GA58" s="20">
        <f t="shared" si="165"/>
      </c>
      <c r="GB58" s="20">
        <f t="shared" si="166"/>
      </c>
      <c r="GC58" s="27">
        <f t="shared" si="167"/>
      </c>
    </row>
    <row r="59" spans="1:185" ht="12.75">
      <c r="A59" s="6">
        <v>38101</v>
      </c>
      <c r="B59" s="7" t="s">
        <v>229</v>
      </c>
      <c r="C59" s="7" t="s">
        <v>214</v>
      </c>
      <c r="D59" s="38"/>
      <c r="E59" s="38"/>
      <c r="G59" s="11">
        <f t="shared" si="24"/>
        <v>0</v>
      </c>
      <c r="H59" s="19">
        <f t="shared" si="25"/>
      </c>
      <c r="I59" s="11">
        <f t="shared" si="26"/>
      </c>
      <c r="J59" s="11">
        <f t="shared" si="27"/>
      </c>
      <c r="K59" s="11">
        <f t="shared" si="28"/>
      </c>
      <c r="L59" s="11">
        <f t="shared" si="29"/>
      </c>
      <c r="M59" s="11">
        <f t="shared" si="30"/>
      </c>
      <c r="N59" s="11">
        <f t="shared" si="31"/>
      </c>
      <c r="O59" s="11">
        <f t="shared" si="168"/>
      </c>
      <c r="P59" s="20">
        <f t="shared" si="169"/>
        <v>0</v>
      </c>
      <c r="Q59" s="11">
        <f t="shared" si="32"/>
      </c>
      <c r="R59" s="20">
        <f t="shared" si="33"/>
      </c>
      <c r="S59" s="20">
        <f t="shared" si="34"/>
      </c>
      <c r="T59" s="27">
        <f t="shared" si="35"/>
      </c>
      <c r="V59" s="11">
        <f t="shared" si="36"/>
        <v>0</v>
      </c>
      <c r="W59" s="19">
        <f t="shared" si="37"/>
      </c>
      <c r="X59" s="11">
        <f t="shared" si="38"/>
      </c>
      <c r="Y59" s="11">
        <f t="shared" si="39"/>
      </c>
      <c r="Z59" s="11">
        <f t="shared" si="40"/>
      </c>
      <c r="AA59" s="11">
        <f t="shared" si="41"/>
      </c>
      <c r="AB59" s="11">
        <f t="shared" si="42"/>
      </c>
      <c r="AC59" s="11">
        <f t="shared" si="43"/>
      </c>
      <c r="AD59" s="11">
        <f t="shared" si="170"/>
      </c>
      <c r="AE59" s="20">
        <f t="shared" si="171"/>
        <v>0</v>
      </c>
      <c r="AF59" s="11">
        <f t="shared" si="44"/>
      </c>
      <c r="AG59" s="20">
        <f t="shared" si="45"/>
      </c>
      <c r="AH59" s="20">
        <f t="shared" si="46"/>
      </c>
      <c r="AI59" s="27">
        <f t="shared" si="47"/>
      </c>
      <c r="AK59" s="11">
        <f t="shared" si="48"/>
        <v>0</v>
      </c>
      <c r="AL59" s="19">
        <f t="shared" si="49"/>
      </c>
      <c r="AM59" s="11">
        <f t="shared" si="50"/>
      </c>
      <c r="AN59" s="11">
        <f t="shared" si="51"/>
      </c>
      <c r="AO59" s="11">
        <f t="shared" si="52"/>
      </c>
      <c r="AP59" s="11">
        <f t="shared" si="53"/>
      </c>
      <c r="AQ59" s="11">
        <f t="shared" si="54"/>
      </c>
      <c r="AR59" s="11">
        <f t="shared" si="55"/>
      </c>
      <c r="AS59" s="11">
        <f t="shared" si="172"/>
      </c>
      <c r="AT59" s="20">
        <f t="shared" si="173"/>
        <v>0</v>
      </c>
      <c r="AU59" s="11">
        <f t="shared" si="56"/>
      </c>
      <c r="AV59" s="20">
        <f t="shared" si="57"/>
      </c>
      <c r="AW59" s="20">
        <f t="shared" si="58"/>
      </c>
      <c r="AX59" s="27">
        <f t="shared" si="59"/>
      </c>
      <c r="AZ59" s="11">
        <f t="shared" si="60"/>
        <v>0</v>
      </c>
      <c r="BA59" s="19">
        <f t="shared" si="61"/>
      </c>
      <c r="BB59" s="11">
        <f t="shared" si="62"/>
      </c>
      <c r="BC59" s="11">
        <f t="shared" si="63"/>
      </c>
      <c r="BD59" s="11">
        <f t="shared" si="64"/>
      </c>
      <c r="BE59" s="11">
        <f t="shared" si="65"/>
      </c>
      <c r="BF59" s="11">
        <f t="shared" si="66"/>
      </c>
      <c r="BG59" s="11">
        <f t="shared" si="67"/>
      </c>
      <c r="BH59" s="11">
        <f t="shared" si="174"/>
      </c>
      <c r="BI59" s="20">
        <f t="shared" si="175"/>
        <v>0</v>
      </c>
      <c r="BJ59" s="11">
        <f t="shared" si="68"/>
      </c>
      <c r="BK59" s="20">
        <f t="shared" si="69"/>
      </c>
      <c r="BL59" s="20">
        <f t="shared" si="70"/>
      </c>
      <c r="BM59" s="27">
        <f t="shared" si="71"/>
      </c>
      <c r="BO59" s="11">
        <f t="shared" si="72"/>
        <v>0</v>
      </c>
      <c r="BP59" s="19">
        <f t="shared" si="73"/>
      </c>
      <c r="BQ59" s="11">
        <f t="shared" si="74"/>
      </c>
      <c r="BR59" s="11">
        <f t="shared" si="75"/>
      </c>
      <c r="BS59" s="11">
        <f t="shared" si="76"/>
      </c>
      <c r="BT59" s="11">
        <f t="shared" si="77"/>
      </c>
      <c r="BU59" s="11">
        <f t="shared" si="78"/>
      </c>
      <c r="BV59" s="11">
        <f t="shared" si="79"/>
      </c>
      <c r="BW59" s="11">
        <f t="shared" si="176"/>
      </c>
      <c r="BX59" s="20">
        <f t="shared" si="177"/>
        <v>0</v>
      </c>
      <c r="BY59" s="11">
        <f t="shared" si="80"/>
      </c>
      <c r="BZ59" s="20">
        <f t="shared" si="81"/>
      </c>
      <c r="CA59" s="20">
        <f t="shared" si="82"/>
      </c>
      <c r="CB59" s="27">
        <f t="shared" si="83"/>
      </c>
      <c r="CD59" s="11">
        <f t="shared" si="84"/>
        <v>0</v>
      </c>
      <c r="CE59" s="19">
        <f t="shared" si="85"/>
      </c>
      <c r="CF59" s="11">
        <f t="shared" si="86"/>
      </c>
      <c r="CG59" s="11">
        <f t="shared" si="87"/>
      </c>
      <c r="CH59" s="11">
        <f t="shared" si="88"/>
      </c>
      <c r="CI59" s="11">
        <f t="shared" si="89"/>
      </c>
      <c r="CJ59" s="11">
        <f t="shared" si="90"/>
      </c>
      <c r="CK59" s="11">
        <f t="shared" si="91"/>
      </c>
      <c r="CL59" s="11">
        <f t="shared" si="178"/>
      </c>
      <c r="CM59" s="20">
        <f t="shared" si="179"/>
        <v>0</v>
      </c>
      <c r="CN59" s="11">
        <f t="shared" si="92"/>
      </c>
      <c r="CO59" s="20">
        <f t="shared" si="93"/>
      </c>
      <c r="CP59" s="20">
        <f t="shared" si="94"/>
      </c>
      <c r="CQ59" s="27">
        <f t="shared" si="95"/>
      </c>
      <c r="CS59" s="11">
        <f t="shared" si="96"/>
        <v>0</v>
      </c>
      <c r="CT59" s="19">
        <f t="shared" si="97"/>
      </c>
      <c r="CU59" s="11">
        <f t="shared" si="98"/>
      </c>
      <c r="CV59" s="11">
        <f t="shared" si="99"/>
      </c>
      <c r="CW59" s="11">
        <f t="shared" si="100"/>
      </c>
      <c r="CX59" s="11">
        <f t="shared" si="101"/>
      </c>
      <c r="CY59" s="11">
        <f t="shared" si="102"/>
      </c>
      <c r="CZ59" s="11">
        <f t="shared" si="103"/>
      </c>
      <c r="DA59" s="11">
        <f t="shared" si="180"/>
      </c>
      <c r="DB59" s="20">
        <f t="shared" si="181"/>
        <v>0</v>
      </c>
      <c r="DC59" s="11">
        <f t="shared" si="104"/>
      </c>
      <c r="DD59" s="20">
        <f t="shared" si="105"/>
      </c>
      <c r="DE59" s="20">
        <f t="shared" si="106"/>
      </c>
      <c r="DF59" s="27">
        <f t="shared" si="107"/>
      </c>
      <c r="DH59" s="11">
        <f t="shared" si="108"/>
        <v>0</v>
      </c>
      <c r="DI59" s="19">
        <f t="shared" si="109"/>
      </c>
      <c r="DJ59" s="11">
        <f t="shared" si="110"/>
      </c>
      <c r="DK59" s="11">
        <f t="shared" si="111"/>
      </c>
      <c r="DL59" s="11">
        <f t="shared" si="112"/>
      </c>
      <c r="DM59" s="11">
        <f t="shared" si="113"/>
      </c>
      <c r="DN59" s="11">
        <f t="shared" si="114"/>
      </c>
      <c r="DO59" s="11">
        <f t="shared" si="115"/>
      </c>
      <c r="DP59" s="11">
        <f t="shared" si="182"/>
      </c>
      <c r="DQ59" s="20">
        <f t="shared" si="183"/>
        <v>0</v>
      </c>
      <c r="DR59" s="11">
        <f t="shared" si="116"/>
      </c>
      <c r="DS59" s="20">
        <f t="shared" si="117"/>
      </c>
      <c r="DT59" s="20">
        <f t="shared" si="118"/>
      </c>
      <c r="DU59" s="27">
        <f t="shared" si="119"/>
      </c>
      <c r="DW59" s="11">
        <f t="shared" si="120"/>
        <v>11</v>
      </c>
      <c r="DX59" s="19">
        <f t="shared" si="121"/>
      </c>
      <c r="DY59" s="11">
        <f t="shared" si="122"/>
      </c>
      <c r="DZ59" s="11">
        <f t="shared" si="123"/>
      </c>
      <c r="EA59" s="11">
        <f t="shared" si="124"/>
      </c>
      <c r="EB59" s="11">
        <f t="shared" si="125"/>
      </c>
      <c r="EC59" s="11">
        <f t="shared" si="126"/>
      </c>
      <c r="ED59" s="11">
        <f t="shared" si="127"/>
      </c>
      <c r="EE59" s="11">
        <f t="shared" si="184"/>
      </c>
      <c r="EF59" s="20">
        <f t="shared" si="185"/>
        <v>0</v>
      </c>
      <c r="EG59" s="11">
        <f t="shared" si="128"/>
      </c>
      <c r="EH59" s="20">
        <f t="shared" si="129"/>
        <v>1</v>
      </c>
      <c r="EI59" s="20">
        <f t="shared" si="130"/>
      </c>
      <c r="EJ59" s="27">
        <f t="shared" si="131"/>
      </c>
      <c r="EL59" s="11">
        <f t="shared" si="132"/>
        <v>1</v>
      </c>
      <c r="EM59" s="19">
        <f t="shared" si="133"/>
      </c>
      <c r="EN59" s="11">
        <f t="shared" si="134"/>
      </c>
      <c r="EO59" s="11">
        <f t="shared" si="135"/>
      </c>
      <c r="EP59" s="11">
        <f t="shared" si="136"/>
      </c>
      <c r="EQ59" s="11">
        <f t="shared" si="137"/>
      </c>
      <c r="ER59" s="11">
        <f t="shared" si="138"/>
      </c>
      <c r="ES59" s="11">
        <f t="shared" si="139"/>
      </c>
      <c r="ET59" s="11">
        <f t="shared" si="186"/>
      </c>
      <c r="EU59" s="20">
        <f t="shared" si="187"/>
        <v>0</v>
      </c>
      <c r="EV59" s="11">
        <f t="shared" si="140"/>
        <v>1</v>
      </c>
      <c r="EW59" s="20">
        <f t="shared" si="141"/>
      </c>
      <c r="EX59" s="20">
        <f t="shared" si="142"/>
      </c>
      <c r="EY59" s="27">
        <f t="shared" si="143"/>
      </c>
      <c r="FA59" s="11">
        <f t="shared" si="144"/>
        <v>0</v>
      </c>
      <c r="FB59" s="19">
        <f t="shared" si="145"/>
      </c>
      <c r="FC59" s="11">
        <f t="shared" si="146"/>
      </c>
      <c r="FD59" s="11">
        <f t="shared" si="147"/>
      </c>
      <c r="FE59" s="11">
        <f t="shared" si="148"/>
      </c>
      <c r="FF59" s="11">
        <f t="shared" si="149"/>
      </c>
      <c r="FG59" s="11">
        <f t="shared" si="150"/>
      </c>
      <c r="FH59" s="11">
        <f t="shared" si="151"/>
      </c>
      <c r="FI59" s="11">
        <f t="shared" si="188"/>
      </c>
      <c r="FJ59" s="20">
        <f t="shared" si="189"/>
        <v>0</v>
      </c>
      <c r="FK59" s="11">
        <f t="shared" si="152"/>
      </c>
      <c r="FL59" s="20">
        <f t="shared" si="153"/>
      </c>
      <c r="FM59" s="20">
        <f t="shared" si="154"/>
      </c>
      <c r="FN59" s="27">
        <f t="shared" si="155"/>
      </c>
      <c r="FP59" s="11">
        <f t="shared" si="156"/>
        <v>0</v>
      </c>
      <c r="FQ59" s="19">
        <f t="shared" si="157"/>
      </c>
      <c r="FR59" s="11">
        <f t="shared" si="158"/>
      </c>
      <c r="FS59" s="11">
        <f t="shared" si="159"/>
      </c>
      <c r="FT59" s="11">
        <f t="shared" si="160"/>
      </c>
      <c r="FU59" s="11">
        <f t="shared" si="161"/>
      </c>
      <c r="FV59" s="11">
        <f t="shared" si="162"/>
      </c>
      <c r="FW59" s="11">
        <f t="shared" si="163"/>
      </c>
      <c r="FX59" s="11">
        <f t="shared" si="190"/>
      </c>
      <c r="FY59" s="20">
        <f t="shared" si="191"/>
        <v>0</v>
      </c>
      <c r="FZ59" s="11">
        <f t="shared" si="164"/>
      </c>
      <c r="GA59" s="20">
        <f t="shared" si="165"/>
      </c>
      <c r="GB59" s="20">
        <f t="shared" si="166"/>
      </c>
      <c r="GC59" s="27">
        <f t="shared" si="167"/>
      </c>
    </row>
    <row r="60" spans="1:185" ht="12.75">
      <c r="A60" s="6">
        <v>38101</v>
      </c>
      <c r="B60" s="7" t="s">
        <v>230</v>
      </c>
      <c r="C60" s="7" t="s">
        <v>178</v>
      </c>
      <c r="D60" s="38"/>
      <c r="E60" s="38"/>
      <c r="G60" s="11">
        <f t="shared" si="24"/>
        <v>9</v>
      </c>
      <c r="H60" s="19">
        <f t="shared" si="25"/>
      </c>
      <c r="I60" s="11">
        <f t="shared" si="26"/>
      </c>
      <c r="J60" s="11">
        <f t="shared" si="27"/>
      </c>
      <c r="K60" s="11">
        <f t="shared" si="28"/>
      </c>
      <c r="L60" s="11">
        <f t="shared" si="29"/>
      </c>
      <c r="M60" s="11">
        <f t="shared" si="30"/>
      </c>
      <c r="N60" s="11">
        <f t="shared" si="31"/>
      </c>
      <c r="O60" s="11">
        <f t="shared" si="168"/>
      </c>
      <c r="P60" s="20">
        <f t="shared" si="169"/>
        <v>0</v>
      </c>
      <c r="Q60" s="11">
        <f t="shared" si="32"/>
      </c>
      <c r="R60" s="20">
        <f t="shared" si="33"/>
        <v>1</v>
      </c>
      <c r="S60" s="20">
        <f t="shared" si="34"/>
      </c>
      <c r="T60" s="27">
        <f t="shared" si="35"/>
      </c>
      <c r="V60" s="11">
        <f t="shared" si="36"/>
        <v>0</v>
      </c>
      <c r="W60" s="19">
        <f t="shared" si="37"/>
      </c>
      <c r="X60" s="11">
        <f t="shared" si="38"/>
      </c>
      <c r="Y60" s="11">
        <f t="shared" si="39"/>
      </c>
      <c r="Z60" s="11">
        <f t="shared" si="40"/>
      </c>
      <c r="AA60" s="11">
        <f t="shared" si="41"/>
      </c>
      <c r="AB60" s="11">
        <f t="shared" si="42"/>
      </c>
      <c r="AC60" s="11">
        <f t="shared" si="43"/>
      </c>
      <c r="AD60" s="11">
        <f t="shared" si="170"/>
      </c>
      <c r="AE60" s="20">
        <f t="shared" si="171"/>
        <v>0</v>
      </c>
      <c r="AF60" s="11">
        <f t="shared" si="44"/>
      </c>
      <c r="AG60" s="20">
        <f t="shared" si="45"/>
      </c>
      <c r="AH60" s="20">
        <f t="shared" si="46"/>
      </c>
      <c r="AI60" s="27">
        <f t="shared" si="47"/>
      </c>
      <c r="AK60" s="11">
        <f t="shared" si="48"/>
        <v>0</v>
      </c>
      <c r="AL60" s="19">
        <f t="shared" si="49"/>
      </c>
      <c r="AM60" s="11">
        <f t="shared" si="50"/>
      </c>
      <c r="AN60" s="11">
        <f t="shared" si="51"/>
      </c>
      <c r="AO60" s="11">
        <f t="shared" si="52"/>
      </c>
      <c r="AP60" s="11">
        <f t="shared" si="53"/>
      </c>
      <c r="AQ60" s="11">
        <f t="shared" si="54"/>
      </c>
      <c r="AR60" s="11">
        <f t="shared" si="55"/>
      </c>
      <c r="AS60" s="11">
        <f t="shared" si="172"/>
      </c>
      <c r="AT60" s="20">
        <f t="shared" si="173"/>
        <v>0</v>
      </c>
      <c r="AU60" s="11">
        <f t="shared" si="56"/>
      </c>
      <c r="AV60" s="20">
        <f t="shared" si="57"/>
      </c>
      <c r="AW60" s="20">
        <f t="shared" si="58"/>
      </c>
      <c r="AX60" s="27">
        <f t="shared" si="59"/>
      </c>
      <c r="AZ60" s="11">
        <f t="shared" si="60"/>
        <v>1</v>
      </c>
      <c r="BA60" s="19">
        <f t="shared" si="61"/>
      </c>
      <c r="BB60" s="11">
        <f t="shared" si="62"/>
      </c>
      <c r="BC60" s="11">
        <f t="shared" si="63"/>
      </c>
      <c r="BD60" s="11">
        <f t="shared" si="64"/>
      </c>
      <c r="BE60" s="11">
        <f t="shared" si="65"/>
      </c>
      <c r="BF60" s="11">
        <f t="shared" si="66"/>
      </c>
      <c r="BG60" s="11">
        <f t="shared" si="67"/>
      </c>
      <c r="BH60" s="11">
        <f t="shared" si="174"/>
      </c>
      <c r="BI60" s="20">
        <f t="shared" si="175"/>
        <v>0</v>
      </c>
      <c r="BJ60" s="11">
        <f t="shared" si="68"/>
        <v>1</v>
      </c>
      <c r="BK60" s="20">
        <f t="shared" si="69"/>
      </c>
      <c r="BL60" s="20">
        <f t="shared" si="70"/>
      </c>
      <c r="BM60" s="27">
        <f t="shared" si="71"/>
      </c>
      <c r="BO60" s="11">
        <f t="shared" si="72"/>
        <v>0</v>
      </c>
      <c r="BP60" s="19">
        <f t="shared" si="73"/>
      </c>
      <c r="BQ60" s="11">
        <f t="shared" si="74"/>
      </c>
      <c r="BR60" s="11">
        <f t="shared" si="75"/>
      </c>
      <c r="BS60" s="11">
        <f t="shared" si="76"/>
      </c>
      <c r="BT60" s="11">
        <f t="shared" si="77"/>
      </c>
      <c r="BU60" s="11">
        <f t="shared" si="78"/>
      </c>
      <c r="BV60" s="11">
        <f t="shared" si="79"/>
      </c>
      <c r="BW60" s="11">
        <f t="shared" si="176"/>
      </c>
      <c r="BX60" s="20">
        <f t="shared" si="177"/>
        <v>0</v>
      </c>
      <c r="BY60" s="11">
        <f t="shared" si="80"/>
      </c>
      <c r="BZ60" s="20">
        <f t="shared" si="81"/>
      </c>
      <c r="CA60" s="20">
        <f t="shared" si="82"/>
      </c>
      <c r="CB60" s="27">
        <f t="shared" si="83"/>
      </c>
      <c r="CD60" s="11">
        <f t="shared" si="84"/>
        <v>0</v>
      </c>
      <c r="CE60" s="19">
        <f t="shared" si="85"/>
      </c>
      <c r="CF60" s="11">
        <f t="shared" si="86"/>
      </c>
      <c r="CG60" s="11">
        <f t="shared" si="87"/>
      </c>
      <c r="CH60" s="11">
        <f t="shared" si="88"/>
      </c>
      <c r="CI60" s="11">
        <f t="shared" si="89"/>
      </c>
      <c r="CJ60" s="11">
        <f t="shared" si="90"/>
      </c>
      <c r="CK60" s="11">
        <f t="shared" si="91"/>
      </c>
      <c r="CL60" s="11">
        <f t="shared" si="178"/>
      </c>
      <c r="CM60" s="20">
        <f t="shared" si="179"/>
        <v>0</v>
      </c>
      <c r="CN60" s="11">
        <f t="shared" si="92"/>
      </c>
      <c r="CO60" s="20">
        <f t="shared" si="93"/>
      </c>
      <c r="CP60" s="20">
        <f t="shared" si="94"/>
      </c>
      <c r="CQ60" s="27">
        <f t="shared" si="95"/>
      </c>
      <c r="CS60" s="11">
        <f t="shared" si="96"/>
        <v>0</v>
      </c>
      <c r="CT60" s="19">
        <f t="shared" si="97"/>
      </c>
      <c r="CU60" s="11">
        <f t="shared" si="98"/>
      </c>
      <c r="CV60" s="11">
        <f t="shared" si="99"/>
      </c>
      <c r="CW60" s="11">
        <f t="shared" si="100"/>
      </c>
      <c r="CX60" s="11">
        <f t="shared" si="101"/>
      </c>
      <c r="CY60" s="11">
        <f t="shared" si="102"/>
      </c>
      <c r="CZ60" s="11">
        <f t="shared" si="103"/>
      </c>
      <c r="DA60" s="11">
        <f t="shared" si="180"/>
      </c>
      <c r="DB60" s="20">
        <f t="shared" si="181"/>
        <v>0</v>
      </c>
      <c r="DC60" s="11">
        <f t="shared" si="104"/>
      </c>
      <c r="DD60" s="20">
        <f t="shared" si="105"/>
      </c>
      <c r="DE60" s="20">
        <f t="shared" si="106"/>
      </c>
      <c r="DF60" s="27">
        <f t="shared" si="107"/>
      </c>
      <c r="DH60" s="11">
        <f t="shared" si="108"/>
        <v>0</v>
      </c>
      <c r="DI60" s="19">
        <f t="shared" si="109"/>
      </c>
      <c r="DJ60" s="11">
        <f t="shared" si="110"/>
      </c>
      <c r="DK60" s="11">
        <f t="shared" si="111"/>
      </c>
      <c r="DL60" s="11">
        <f t="shared" si="112"/>
      </c>
      <c r="DM60" s="11">
        <f t="shared" si="113"/>
      </c>
      <c r="DN60" s="11">
        <f t="shared" si="114"/>
      </c>
      <c r="DO60" s="11">
        <f t="shared" si="115"/>
      </c>
      <c r="DP60" s="11">
        <f t="shared" si="182"/>
      </c>
      <c r="DQ60" s="20">
        <f t="shared" si="183"/>
        <v>0</v>
      </c>
      <c r="DR60" s="11">
        <f t="shared" si="116"/>
      </c>
      <c r="DS60" s="20">
        <f t="shared" si="117"/>
      </c>
      <c r="DT60" s="20">
        <f t="shared" si="118"/>
      </c>
      <c r="DU60" s="27">
        <f t="shared" si="119"/>
      </c>
      <c r="DW60" s="11">
        <f t="shared" si="120"/>
        <v>0</v>
      </c>
      <c r="DX60" s="19">
        <f t="shared" si="121"/>
      </c>
      <c r="DY60" s="11">
        <f t="shared" si="122"/>
      </c>
      <c r="DZ60" s="11">
        <f t="shared" si="123"/>
      </c>
      <c r="EA60" s="11">
        <f t="shared" si="124"/>
      </c>
      <c r="EB60" s="11">
        <f t="shared" si="125"/>
      </c>
      <c r="EC60" s="11">
        <f t="shared" si="126"/>
      </c>
      <c r="ED60" s="11">
        <f t="shared" si="127"/>
      </c>
      <c r="EE60" s="11">
        <f t="shared" si="184"/>
      </c>
      <c r="EF60" s="20">
        <f t="shared" si="185"/>
        <v>0</v>
      </c>
      <c r="EG60" s="11">
        <f t="shared" si="128"/>
      </c>
      <c r="EH60" s="20">
        <f t="shared" si="129"/>
      </c>
      <c r="EI60" s="20">
        <f t="shared" si="130"/>
      </c>
      <c r="EJ60" s="27">
        <f t="shared" si="131"/>
      </c>
      <c r="EL60" s="11">
        <f t="shared" si="132"/>
        <v>0</v>
      </c>
      <c r="EM60" s="19">
        <f t="shared" si="133"/>
      </c>
      <c r="EN60" s="11">
        <f t="shared" si="134"/>
      </c>
      <c r="EO60" s="11">
        <f t="shared" si="135"/>
      </c>
      <c r="EP60" s="11">
        <f t="shared" si="136"/>
      </c>
      <c r="EQ60" s="11">
        <f t="shared" si="137"/>
      </c>
      <c r="ER60" s="11">
        <f t="shared" si="138"/>
      </c>
      <c r="ES60" s="11">
        <f t="shared" si="139"/>
      </c>
      <c r="ET60" s="11">
        <f t="shared" si="186"/>
      </c>
      <c r="EU60" s="20">
        <f t="shared" si="187"/>
        <v>0</v>
      </c>
      <c r="EV60" s="11">
        <f t="shared" si="140"/>
      </c>
      <c r="EW60" s="20">
        <f t="shared" si="141"/>
      </c>
      <c r="EX60" s="20">
        <f t="shared" si="142"/>
      </c>
      <c r="EY60" s="27">
        <f t="shared" si="143"/>
      </c>
      <c r="FA60" s="11">
        <f t="shared" si="144"/>
        <v>0</v>
      </c>
      <c r="FB60" s="19">
        <f t="shared" si="145"/>
      </c>
      <c r="FC60" s="11">
        <f t="shared" si="146"/>
      </c>
      <c r="FD60" s="11">
        <f t="shared" si="147"/>
      </c>
      <c r="FE60" s="11">
        <f t="shared" si="148"/>
      </c>
      <c r="FF60" s="11">
        <f t="shared" si="149"/>
      </c>
      <c r="FG60" s="11">
        <f t="shared" si="150"/>
      </c>
      <c r="FH60" s="11">
        <f t="shared" si="151"/>
      </c>
      <c r="FI60" s="11">
        <f t="shared" si="188"/>
      </c>
      <c r="FJ60" s="20">
        <f t="shared" si="189"/>
        <v>0</v>
      </c>
      <c r="FK60" s="11">
        <f t="shared" si="152"/>
      </c>
      <c r="FL60" s="20">
        <f t="shared" si="153"/>
      </c>
      <c r="FM60" s="20">
        <f t="shared" si="154"/>
      </c>
      <c r="FN60" s="27">
        <f t="shared" si="155"/>
      </c>
      <c r="FP60" s="11">
        <f t="shared" si="156"/>
        <v>0</v>
      </c>
      <c r="FQ60" s="19">
        <f t="shared" si="157"/>
      </c>
      <c r="FR60" s="11">
        <f t="shared" si="158"/>
      </c>
      <c r="FS60" s="11">
        <f t="shared" si="159"/>
      </c>
      <c r="FT60" s="11">
        <f t="shared" si="160"/>
      </c>
      <c r="FU60" s="11">
        <f t="shared" si="161"/>
      </c>
      <c r="FV60" s="11">
        <f t="shared" si="162"/>
      </c>
      <c r="FW60" s="11">
        <f t="shared" si="163"/>
      </c>
      <c r="FX60" s="11">
        <f t="shared" si="190"/>
      </c>
      <c r="FY60" s="20">
        <f t="shared" si="191"/>
        <v>0</v>
      </c>
      <c r="FZ60" s="11">
        <f t="shared" si="164"/>
      </c>
      <c r="GA60" s="20">
        <f t="shared" si="165"/>
      </c>
      <c r="GB60" s="20">
        <f t="shared" si="166"/>
      </c>
      <c r="GC60" s="27">
        <f t="shared" si="167"/>
      </c>
    </row>
    <row r="61" spans="1:185" ht="12.75">
      <c r="A61" s="6">
        <v>38107</v>
      </c>
      <c r="B61" s="7" t="s">
        <v>231</v>
      </c>
      <c r="C61" s="7" t="s">
        <v>32</v>
      </c>
      <c r="D61" s="38"/>
      <c r="E61" s="38"/>
      <c r="G61" s="11">
        <f t="shared" si="24"/>
        <v>0</v>
      </c>
      <c r="H61" s="19">
        <f t="shared" si="25"/>
      </c>
      <c r="I61" s="11">
        <f t="shared" si="26"/>
      </c>
      <c r="J61" s="11">
        <f t="shared" si="27"/>
      </c>
      <c r="K61" s="11">
        <f t="shared" si="28"/>
      </c>
      <c r="L61" s="11">
        <f t="shared" si="29"/>
      </c>
      <c r="M61" s="11">
        <f t="shared" si="30"/>
      </c>
      <c r="N61" s="11">
        <f t="shared" si="31"/>
      </c>
      <c r="O61" s="11">
        <f t="shared" si="168"/>
      </c>
      <c r="P61" s="20">
        <f t="shared" si="169"/>
        <v>0</v>
      </c>
      <c r="Q61" s="11">
        <f t="shared" si="32"/>
      </c>
      <c r="R61" s="20">
        <f t="shared" si="33"/>
      </c>
      <c r="S61" s="20">
        <f t="shared" si="34"/>
      </c>
      <c r="T61" s="27">
        <f t="shared" si="35"/>
      </c>
      <c r="V61" s="11">
        <f t="shared" si="36"/>
        <v>0</v>
      </c>
      <c r="W61" s="19">
        <f t="shared" si="37"/>
      </c>
      <c r="X61" s="11">
        <f t="shared" si="38"/>
      </c>
      <c r="Y61" s="11">
        <f t="shared" si="39"/>
      </c>
      <c r="Z61" s="11">
        <f t="shared" si="40"/>
      </c>
      <c r="AA61" s="11">
        <f t="shared" si="41"/>
      </c>
      <c r="AB61" s="11">
        <f t="shared" si="42"/>
      </c>
      <c r="AC61" s="11">
        <f t="shared" si="43"/>
      </c>
      <c r="AD61" s="11">
        <f t="shared" si="170"/>
      </c>
      <c r="AE61" s="20">
        <f t="shared" si="171"/>
        <v>0</v>
      </c>
      <c r="AF61" s="11">
        <f t="shared" si="44"/>
      </c>
      <c r="AG61" s="20">
        <f t="shared" si="45"/>
      </c>
      <c r="AH61" s="20">
        <f t="shared" si="46"/>
      </c>
      <c r="AI61" s="27">
        <f t="shared" si="47"/>
      </c>
      <c r="AK61" s="11">
        <f t="shared" si="48"/>
        <v>11</v>
      </c>
      <c r="AL61" s="19">
        <f t="shared" si="49"/>
      </c>
      <c r="AM61" s="11">
        <f t="shared" si="50"/>
      </c>
      <c r="AN61" s="11">
        <f t="shared" si="51"/>
      </c>
      <c r="AO61" s="11">
        <f t="shared" si="52"/>
      </c>
      <c r="AP61" s="11">
        <f t="shared" si="53"/>
      </c>
      <c r="AQ61" s="11">
        <f t="shared" si="54"/>
      </c>
      <c r="AR61" s="11">
        <f t="shared" si="55"/>
      </c>
      <c r="AS61" s="11">
        <f t="shared" si="172"/>
      </c>
      <c r="AT61" s="20">
        <f t="shared" si="173"/>
        <v>0</v>
      </c>
      <c r="AU61" s="11">
        <f t="shared" si="56"/>
      </c>
      <c r="AV61" s="20">
        <f t="shared" si="57"/>
        <v>1</v>
      </c>
      <c r="AW61" s="20">
        <f t="shared" si="58"/>
      </c>
      <c r="AX61" s="27">
        <f t="shared" si="59"/>
      </c>
      <c r="AZ61" s="11">
        <f t="shared" si="60"/>
        <v>0</v>
      </c>
      <c r="BA61" s="19">
        <f t="shared" si="61"/>
      </c>
      <c r="BB61" s="11">
        <f t="shared" si="62"/>
      </c>
      <c r="BC61" s="11">
        <f t="shared" si="63"/>
      </c>
      <c r="BD61" s="11">
        <f t="shared" si="64"/>
      </c>
      <c r="BE61" s="11">
        <f t="shared" si="65"/>
      </c>
      <c r="BF61" s="11">
        <f t="shared" si="66"/>
      </c>
      <c r="BG61" s="11">
        <f t="shared" si="67"/>
      </c>
      <c r="BH61" s="11">
        <f t="shared" si="174"/>
      </c>
      <c r="BI61" s="20">
        <f t="shared" si="175"/>
        <v>0</v>
      </c>
      <c r="BJ61" s="11">
        <f t="shared" si="68"/>
      </c>
      <c r="BK61" s="20">
        <f t="shared" si="69"/>
      </c>
      <c r="BL61" s="20">
        <f t="shared" si="70"/>
      </c>
      <c r="BM61" s="27">
        <f t="shared" si="71"/>
      </c>
      <c r="BO61" s="11">
        <f t="shared" si="72"/>
        <v>1</v>
      </c>
      <c r="BP61" s="19">
        <f t="shared" si="73"/>
      </c>
      <c r="BQ61" s="11">
        <f t="shared" si="74"/>
      </c>
      <c r="BR61" s="11">
        <f t="shared" si="75"/>
      </c>
      <c r="BS61" s="11">
        <f t="shared" si="76"/>
      </c>
      <c r="BT61" s="11">
        <f t="shared" si="77"/>
      </c>
      <c r="BU61" s="11">
        <f t="shared" si="78"/>
      </c>
      <c r="BV61" s="11">
        <f t="shared" si="79"/>
      </c>
      <c r="BW61" s="11">
        <f t="shared" si="176"/>
      </c>
      <c r="BX61" s="20">
        <f t="shared" si="177"/>
        <v>0</v>
      </c>
      <c r="BY61" s="11">
        <f t="shared" si="80"/>
        <v>1</v>
      </c>
      <c r="BZ61" s="20">
        <f t="shared" si="81"/>
      </c>
      <c r="CA61" s="20">
        <f t="shared" si="82"/>
      </c>
      <c r="CB61" s="27">
        <f t="shared" si="83"/>
      </c>
      <c r="CD61" s="11">
        <f t="shared" si="84"/>
        <v>0</v>
      </c>
      <c r="CE61" s="19">
        <f t="shared" si="85"/>
      </c>
      <c r="CF61" s="11">
        <f t="shared" si="86"/>
      </c>
      <c r="CG61" s="11">
        <f t="shared" si="87"/>
      </c>
      <c r="CH61" s="11">
        <f t="shared" si="88"/>
      </c>
      <c r="CI61" s="11">
        <f t="shared" si="89"/>
      </c>
      <c r="CJ61" s="11">
        <f t="shared" si="90"/>
      </c>
      <c r="CK61" s="11">
        <f t="shared" si="91"/>
      </c>
      <c r="CL61" s="11">
        <f t="shared" si="178"/>
      </c>
      <c r="CM61" s="20">
        <f t="shared" si="179"/>
        <v>0</v>
      </c>
      <c r="CN61" s="11">
        <f t="shared" si="92"/>
      </c>
      <c r="CO61" s="20">
        <f t="shared" si="93"/>
      </c>
      <c r="CP61" s="20">
        <f t="shared" si="94"/>
      </c>
      <c r="CQ61" s="27">
        <f t="shared" si="95"/>
      </c>
      <c r="CS61" s="11">
        <f t="shared" si="96"/>
        <v>0</v>
      </c>
      <c r="CT61" s="19">
        <f t="shared" si="97"/>
      </c>
      <c r="CU61" s="11">
        <f t="shared" si="98"/>
      </c>
      <c r="CV61" s="11">
        <f t="shared" si="99"/>
      </c>
      <c r="CW61" s="11">
        <f t="shared" si="100"/>
      </c>
      <c r="CX61" s="11">
        <f t="shared" si="101"/>
      </c>
      <c r="CY61" s="11">
        <f t="shared" si="102"/>
      </c>
      <c r="CZ61" s="11">
        <f t="shared" si="103"/>
      </c>
      <c r="DA61" s="11">
        <f t="shared" si="180"/>
      </c>
      <c r="DB61" s="20">
        <f t="shared" si="181"/>
        <v>0</v>
      </c>
      <c r="DC61" s="11">
        <f t="shared" si="104"/>
      </c>
      <c r="DD61" s="20">
        <f t="shared" si="105"/>
      </c>
      <c r="DE61" s="20">
        <f t="shared" si="106"/>
      </c>
      <c r="DF61" s="27">
        <f t="shared" si="107"/>
      </c>
      <c r="DH61" s="11">
        <f t="shared" si="108"/>
        <v>0</v>
      </c>
      <c r="DI61" s="19">
        <f t="shared" si="109"/>
      </c>
      <c r="DJ61" s="11">
        <f t="shared" si="110"/>
      </c>
      <c r="DK61" s="11">
        <f t="shared" si="111"/>
      </c>
      <c r="DL61" s="11">
        <f t="shared" si="112"/>
      </c>
      <c r="DM61" s="11">
        <f t="shared" si="113"/>
      </c>
      <c r="DN61" s="11">
        <f t="shared" si="114"/>
      </c>
      <c r="DO61" s="11">
        <f t="shared" si="115"/>
      </c>
      <c r="DP61" s="11">
        <f t="shared" si="182"/>
      </c>
      <c r="DQ61" s="20">
        <f t="shared" si="183"/>
        <v>0</v>
      </c>
      <c r="DR61" s="11">
        <f t="shared" si="116"/>
      </c>
      <c r="DS61" s="20">
        <f t="shared" si="117"/>
      </c>
      <c r="DT61" s="20">
        <f t="shared" si="118"/>
      </c>
      <c r="DU61" s="27">
        <f t="shared" si="119"/>
      </c>
      <c r="DW61" s="11">
        <f t="shared" si="120"/>
        <v>0</v>
      </c>
      <c r="DX61" s="19">
        <f t="shared" si="121"/>
      </c>
      <c r="DY61" s="11">
        <f t="shared" si="122"/>
      </c>
      <c r="DZ61" s="11">
        <f t="shared" si="123"/>
      </c>
      <c r="EA61" s="11">
        <f t="shared" si="124"/>
      </c>
      <c r="EB61" s="11">
        <f t="shared" si="125"/>
      </c>
      <c r="EC61" s="11">
        <f t="shared" si="126"/>
      </c>
      <c r="ED61" s="11">
        <f t="shared" si="127"/>
      </c>
      <c r="EE61" s="11">
        <f t="shared" si="184"/>
      </c>
      <c r="EF61" s="20">
        <f t="shared" si="185"/>
        <v>0</v>
      </c>
      <c r="EG61" s="11">
        <f t="shared" si="128"/>
      </c>
      <c r="EH61" s="20">
        <f t="shared" si="129"/>
      </c>
      <c r="EI61" s="20">
        <f t="shared" si="130"/>
      </c>
      <c r="EJ61" s="27">
        <f t="shared" si="131"/>
      </c>
      <c r="EL61" s="11">
        <f t="shared" si="132"/>
        <v>0</v>
      </c>
      <c r="EM61" s="19">
        <f t="shared" si="133"/>
      </c>
      <c r="EN61" s="11">
        <f t="shared" si="134"/>
      </c>
      <c r="EO61" s="11">
        <f t="shared" si="135"/>
      </c>
      <c r="EP61" s="11">
        <f t="shared" si="136"/>
      </c>
      <c r="EQ61" s="11">
        <f t="shared" si="137"/>
      </c>
      <c r="ER61" s="11">
        <f t="shared" si="138"/>
      </c>
      <c r="ES61" s="11">
        <f t="shared" si="139"/>
      </c>
      <c r="ET61" s="11">
        <f t="shared" si="186"/>
      </c>
      <c r="EU61" s="20">
        <f t="shared" si="187"/>
        <v>0</v>
      </c>
      <c r="EV61" s="11">
        <f t="shared" si="140"/>
      </c>
      <c r="EW61" s="20">
        <f t="shared" si="141"/>
      </c>
      <c r="EX61" s="20">
        <f t="shared" si="142"/>
      </c>
      <c r="EY61" s="27">
        <f t="shared" si="143"/>
      </c>
      <c r="FA61" s="11">
        <f t="shared" si="144"/>
        <v>0</v>
      </c>
      <c r="FB61" s="19">
        <f t="shared" si="145"/>
      </c>
      <c r="FC61" s="11">
        <f t="shared" si="146"/>
      </c>
      <c r="FD61" s="11">
        <f t="shared" si="147"/>
      </c>
      <c r="FE61" s="11">
        <f t="shared" si="148"/>
      </c>
      <c r="FF61" s="11">
        <f t="shared" si="149"/>
      </c>
      <c r="FG61" s="11">
        <f t="shared" si="150"/>
      </c>
      <c r="FH61" s="11">
        <f t="shared" si="151"/>
      </c>
      <c r="FI61" s="11">
        <f t="shared" si="188"/>
      </c>
      <c r="FJ61" s="20">
        <f t="shared" si="189"/>
        <v>0</v>
      </c>
      <c r="FK61" s="11">
        <f t="shared" si="152"/>
      </c>
      <c r="FL61" s="20">
        <f t="shared" si="153"/>
      </c>
      <c r="FM61" s="20">
        <f t="shared" si="154"/>
      </c>
      <c r="FN61" s="27">
        <f t="shared" si="155"/>
      </c>
      <c r="FP61" s="11">
        <f t="shared" si="156"/>
        <v>0</v>
      </c>
      <c r="FQ61" s="19">
        <f t="shared" si="157"/>
      </c>
      <c r="FR61" s="11">
        <f t="shared" si="158"/>
      </c>
      <c r="FS61" s="11">
        <f t="shared" si="159"/>
      </c>
      <c r="FT61" s="11">
        <f t="shared" si="160"/>
      </c>
      <c r="FU61" s="11">
        <f t="shared" si="161"/>
      </c>
      <c r="FV61" s="11">
        <f t="shared" si="162"/>
      </c>
      <c r="FW61" s="11">
        <f t="shared" si="163"/>
      </c>
      <c r="FX61" s="11">
        <f t="shared" si="190"/>
      </c>
      <c r="FY61" s="20">
        <f t="shared" si="191"/>
        <v>0</v>
      </c>
      <c r="FZ61" s="11">
        <f t="shared" si="164"/>
      </c>
      <c r="GA61" s="20">
        <f t="shared" si="165"/>
      </c>
      <c r="GB61" s="20">
        <f t="shared" si="166"/>
      </c>
      <c r="GC61" s="27">
        <f t="shared" si="167"/>
      </c>
    </row>
    <row r="62" spans="1:185" ht="12.75">
      <c r="A62" s="6">
        <v>38107</v>
      </c>
      <c r="B62" s="7" t="s">
        <v>232</v>
      </c>
      <c r="C62" s="7" t="s">
        <v>214</v>
      </c>
      <c r="D62" s="38"/>
      <c r="E62" s="38"/>
      <c r="G62" s="11">
        <f t="shared" si="24"/>
        <v>11</v>
      </c>
      <c r="H62" s="19">
        <f t="shared" si="25"/>
      </c>
      <c r="I62" s="11">
        <f t="shared" si="26"/>
      </c>
      <c r="J62" s="11">
        <f t="shared" si="27"/>
      </c>
      <c r="K62" s="11">
        <f t="shared" si="28"/>
      </c>
      <c r="L62" s="11">
        <f t="shared" si="29"/>
      </c>
      <c r="M62" s="11">
        <f t="shared" si="30"/>
      </c>
      <c r="N62" s="11">
        <f t="shared" si="31"/>
      </c>
      <c r="O62" s="11">
        <f t="shared" si="168"/>
      </c>
      <c r="P62" s="20">
        <f t="shared" si="169"/>
        <v>0</v>
      </c>
      <c r="Q62" s="11">
        <f t="shared" si="32"/>
      </c>
      <c r="R62" s="20">
        <f t="shared" si="33"/>
        <v>1</v>
      </c>
      <c r="S62" s="20">
        <f t="shared" si="34"/>
      </c>
      <c r="T62" s="27">
        <f t="shared" si="35"/>
      </c>
      <c r="V62" s="11">
        <f t="shared" si="36"/>
        <v>0</v>
      </c>
      <c r="W62" s="19">
        <f t="shared" si="37"/>
      </c>
      <c r="X62" s="11">
        <f t="shared" si="38"/>
      </c>
      <c r="Y62" s="11">
        <f t="shared" si="39"/>
      </c>
      <c r="Z62" s="11">
        <f t="shared" si="40"/>
      </c>
      <c r="AA62" s="11">
        <f t="shared" si="41"/>
      </c>
      <c r="AB62" s="11">
        <f t="shared" si="42"/>
      </c>
      <c r="AC62" s="11">
        <f t="shared" si="43"/>
      </c>
      <c r="AD62" s="11">
        <f t="shared" si="170"/>
      </c>
      <c r="AE62" s="20">
        <f t="shared" si="171"/>
        <v>0</v>
      </c>
      <c r="AF62" s="11">
        <f t="shared" si="44"/>
      </c>
      <c r="AG62" s="20">
        <f t="shared" si="45"/>
      </c>
      <c r="AH62" s="20">
        <f t="shared" si="46"/>
      </c>
      <c r="AI62" s="27">
        <f t="shared" si="47"/>
      </c>
      <c r="AK62" s="11">
        <f t="shared" si="48"/>
        <v>0</v>
      </c>
      <c r="AL62" s="19">
        <f t="shared" si="49"/>
      </c>
      <c r="AM62" s="11">
        <f t="shared" si="50"/>
      </c>
      <c r="AN62" s="11">
        <f t="shared" si="51"/>
      </c>
      <c r="AO62" s="11">
        <f t="shared" si="52"/>
      </c>
      <c r="AP62" s="11">
        <f t="shared" si="53"/>
      </c>
      <c r="AQ62" s="11">
        <f t="shared" si="54"/>
      </c>
      <c r="AR62" s="11">
        <f t="shared" si="55"/>
      </c>
      <c r="AS62" s="11">
        <f t="shared" si="172"/>
      </c>
      <c r="AT62" s="20">
        <f t="shared" si="173"/>
        <v>0</v>
      </c>
      <c r="AU62" s="11">
        <f t="shared" si="56"/>
      </c>
      <c r="AV62" s="20">
        <f t="shared" si="57"/>
      </c>
      <c r="AW62" s="20">
        <f t="shared" si="58"/>
      </c>
      <c r="AX62" s="27">
        <f t="shared" si="59"/>
      </c>
      <c r="AZ62" s="11">
        <f t="shared" si="60"/>
        <v>0</v>
      </c>
      <c r="BA62" s="19">
        <f t="shared" si="61"/>
      </c>
      <c r="BB62" s="11">
        <f t="shared" si="62"/>
      </c>
      <c r="BC62" s="11">
        <f t="shared" si="63"/>
      </c>
      <c r="BD62" s="11">
        <f t="shared" si="64"/>
      </c>
      <c r="BE62" s="11">
        <f t="shared" si="65"/>
      </c>
      <c r="BF62" s="11">
        <f t="shared" si="66"/>
      </c>
      <c r="BG62" s="11">
        <f t="shared" si="67"/>
      </c>
      <c r="BH62" s="11">
        <f t="shared" si="174"/>
      </c>
      <c r="BI62" s="20">
        <f t="shared" si="175"/>
        <v>0</v>
      </c>
      <c r="BJ62" s="11">
        <f t="shared" si="68"/>
      </c>
      <c r="BK62" s="20">
        <f t="shared" si="69"/>
      </c>
      <c r="BL62" s="20">
        <f t="shared" si="70"/>
      </c>
      <c r="BM62" s="27">
        <f t="shared" si="71"/>
      </c>
      <c r="BO62" s="11">
        <f t="shared" si="72"/>
        <v>0</v>
      </c>
      <c r="BP62" s="19">
        <f t="shared" si="73"/>
      </c>
      <c r="BQ62" s="11">
        <f t="shared" si="74"/>
      </c>
      <c r="BR62" s="11">
        <f t="shared" si="75"/>
      </c>
      <c r="BS62" s="11">
        <f t="shared" si="76"/>
      </c>
      <c r="BT62" s="11">
        <f t="shared" si="77"/>
      </c>
      <c r="BU62" s="11">
        <f t="shared" si="78"/>
      </c>
      <c r="BV62" s="11">
        <f t="shared" si="79"/>
      </c>
      <c r="BW62" s="11">
        <f t="shared" si="176"/>
      </c>
      <c r="BX62" s="20">
        <f t="shared" si="177"/>
        <v>0</v>
      </c>
      <c r="BY62" s="11">
        <f t="shared" si="80"/>
      </c>
      <c r="BZ62" s="20">
        <f t="shared" si="81"/>
      </c>
      <c r="CA62" s="20">
        <f t="shared" si="82"/>
      </c>
      <c r="CB62" s="27">
        <f t="shared" si="83"/>
      </c>
      <c r="CD62" s="11">
        <f t="shared" si="84"/>
        <v>0</v>
      </c>
      <c r="CE62" s="19">
        <f t="shared" si="85"/>
      </c>
      <c r="CF62" s="11">
        <f t="shared" si="86"/>
      </c>
      <c r="CG62" s="11">
        <f t="shared" si="87"/>
      </c>
      <c r="CH62" s="11">
        <f t="shared" si="88"/>
      </c>
      <c r="CI62" s="11">
        <f t="shared" si="89"/>
      </c>
      <c r="CJ62" s="11">
        <f t="shared" si="90"/>
      </c>
      <c r="CK62" s="11">
        <f t="shared" si="91"/>
      </c>
      <c r="CL62" s="11">
        <f t="shared" si="178"/>
      </c>
      <c r="CM62" s="20">
        <f t="shared" si="179"/>
        <v>0</v>
      </c>
      <c r="CN62" s="11">
        <f t="shared" si="92"/>
      </c>
      <c r="CO62" s="20">
        <f t="shared" si="93"/>
      </c>
      <c r="CP62" s="20">
        <f t="shared" si="94"/>
      </c>
      <c r="CQ62" s="27">
        <f t="shared" si="95"/>
      </c>
      <c r="CS62" s="11">
        <f t="shared" si="96"/>
        <v>0</v>
      </c>
      <c r="CT62" s="19">
        <f t="shared" si="97"/>
      </c>
      <c r="CU62" s="11">
        <f t="shared" si="98"/>
      </c>
      <c r="CV62" s="11">
        <f t="shared" si="99"/>
      </c>
      <c r="CW62" s="11">
        <f t="shared" si="100"/>
      </c>
      <c r="CX62" s="11">
        <f t="shared" si="101"/>
      </c>
      <c r="CY62" s="11">
        <f t="shared" si="102"/>
      </c>
      <c r="CZ62" s="11">
        <f t="shared" si="103"/>
      </c>
      <c r="DA62" s="11">
        <f t="shared" si="180"/>
      </c>
      <c r="DB62" s="20">
        <f t="shared" si="181"/>
        <v>0</v>
      </c>
      <c r="DC62" s="11">
        <f t="shared" si="104"/>
      </c>
      <c r="DD62" s="20">
        <f t="shared" si="105"/>
      </c>
      <c r="DE62" s="20">
        <f t="shared" si="106"/>
      </c>
      <c r="DF62" s="27">
        <f t="shared" si="107"/>
      </c>
      <c r="DH62" s="11">
        <f t="shared" si="108"/>
        <v>0</v>
      </c>
      <c r="DI62" s="19">
        <f t="shared" si="109"/>
      </c>
      <c r="DJ62" s="11">
        <f t="shared" si="110"/>
      </c>
      <c r="DK62" s="11">
        <f t="shared" si="111"/>
      </c>
      <c r="DL62" s="11">
        <f t="shared" si="112"/>
      </c>
      <c r="DM62" s="11">
        <f t="shared" si="113"/>
      </c>
      <c r="DN62" s="11">
        <f t="shared" si="114"/>
      </c>
      <c r="DO62" s="11">
        <f t="shared" si="115"/>
      </c>
      <c r="DP62" s="11">
        <f t="shared" si="182"/>
      </c>
      <c r="DQ62" s="20">
        <f t="shared" si="183"/>
        <v>0</v>
      </c>
      <c r="DR62" s="11">
        <f t="shared" si="116"/>
      </c>
      <c r="DS62" s="20">
        <f t="shared" si="117"/>
      </c>
      <c r="DT62" s="20">
        <f t="shared" si="118"/>
      </c>
      <c r="DU62" s="27">
        <f t="shared" si="119"/>
      </c>
      <c r="DW62" s="11">
        <f t="shared" si="120"/>
        <v>0</v>
      </c>
      <c r="DX62" s="19">
        <f t="shared" si="121"/>
      </c>
      <c r="DY62" s="11">
        <f t="shared" si="122"/>
      </c>
      <c r="DZ62" s="11">
        <f t="shared" si="123"/>
      </c>
      <c r="EA62" s="11">
        <f t="shared" si="124"/>
      </c>
      <c r="EB62" s="11">
        <f t="shared" si="125"/>
      </c>
      <c r="EC62" s="11">
        <f t="shared" si="126"/>
      </c>
      <c r="ED62" s="11">
        <f t="shared" si="127"/>
      </c>
      <c r="EE62" s="11">
        <f t="shared" si="184"/>
      </c>
      <c r="EF62" s="20">
        <f t="shared" si="185"/>
        <v>0</v>
      </c>
      <c r="EG62" s="11">
        <f t="shared" si="128"/>
      </c>
      <c r="EH62" s="20">
        <f t="shared" si="129"/>
      </c>
      <c r="EI62" s="20">
        <f t="shared" si="130"/>
      </c>
      <c r="EJ62" s="27">
        <f t="shared" si="131"/>
      </c>
      <c r="EL62" s="11">
        <f t="shared" si="132"/>
        <v>1</v>
      </c>
      <c r="EM62" s="19">
        <f t="shared" si="133"/>
      </c>
      <c r="EN62" s="11">
        <f t="shared" si="134"/>
      </c>
      <c r="EO62" s="11">
        <f t="shared" si="135"/>
      </c>
      <c r="EP62" s="11">
        <f t="shared" si="136"/>
      </c>
      <c r="EQ62" s="11">
        <f t="shared" si="137"/>
      </c>
      <c r="ER62" s="11">
        <f t="shared" si="138"/>
      </c>
      <c r="ES62" s="11">
        <f t="shared" si="139"/>
      </c>
      <c r="ET62" s="11">
        <f t="shared" si="186"/>
      </c>
      <c r="EU62" s="20">
        <f t="shared" si="187"/>
        <v>0</v>
      </c>
      <c r="EV62" s="11">
        <f t="shared" si="140"/>
        <v>1</v>
      </c>
      <c r="EW62" s="20">
        <f t="shared" si="141"/>
      </c>
      <c r="EX62" s="20">
        <f t="shared" si="142"/>
      </c>
      <c r="EY62" s="27">
        <f t="shared" si="143"/>
      </c>
      <c r="FA62" s="11">
        <f t="shared" si="144"/>
        <v>0</v>
      </c>
      <c r="FB62" s="19">
        <f t="shared" si="145"/>
      </c>
      <c r="FC62" s="11">
        <f t="shared" si="146"/>
      </c>
      <c r="FD62" s="11">
        <f t="shared" si="147"/>
      </c>
      <c r="FE62" s="11">
        <f t="shared" si="148"/>
      </c>
      <c r="FF62" s="11">
        <f t="shared" si="149"/>
      </c>
      <c r="FG62" s="11">
        <f t="shared" si="150"/>
      </c>
      <c r="FH62" s="11">
        <f t="shared" si="151"/>
      </c>
      <c r="FI62" s="11">
        <f t="shared" si="188"/>
      </c>
      <c r="FJ62" s="20">
        <f t="shared" si="189"/>
        <v>0</v>
      </c>
      <c r="FK62" s="11">
        <f t="shared" si="152"/>
      </c>
      <c r="FL62" s="20">
        <f t="shared" si="153"/>
      </c>
      <c r="FM62" s="20">
        <f t="shared" si="154"/>
      </c>
      <c r="FN62" s="27">
        <f t="shared" si="155"/>
      </c>
      <c r="FP62" s="11">
        <f t="shared" si="156"/>
        <v>0</v>
      </c>
      <c r="FQ62" s="19">
        <f t="shared" si="157"/>
      </c>
      <c r="FR62" s="11">
        <f t="shared" si="158"/>
      </c>
      <c r="FS62" s="11">
        <f t="shared" si="159"/>
      </c>
      <c r="FT62" s="11">
        <f t="shared" si="160"/>
      </c>
      <c r="FU62" s="11">
        <f t="shared" si="161"/>
      </c>
      <c r="FV62" s="11">
        <f t="shared" si="162"/>
      </c>
      <c r="FW62" s="11">
        <f t="shared" si="163"/>
      </c>
      <c r="FX62" s="11">
        <f t="shared" si="190"/>
      </c>
      <c r="FY62" s="20">
        <f t="shared" si="191"/>
        <v>0</v>
      </c>
      <c r="FZ62" s="11">
        <f t="shared" si="164"/>
      </c>
      <c r="GA62" s="20">
        <f t="shared" si="165"/>
      </c>
      <c r="GB62" s="20">
        <f t="shared" si="166"/>
      </c>
      <c r="GC62" s="27">
        <f t="shared" si="167"/>
      </c>
    </row>
    <row r="63" spans="1:185" ht="12.75">
      <c r="A63" s="6">
        <v>38108</v>
      </c>
      <c r="B63" s="7" t="s">
        <v>233</v>
      </c>
      <c r="C63" s="7" t="s">
        <v>26</v>
      </c>
      <c r="D63" s="38"/>
      <c r="E63" s="38"/>
      <c r="G63" s="11">
        <f t="shared" si="24"/>
        <v>0</v>
      </c>
      <c r="H63" s="19">
        <f t="shared" si="25"/>
      </c>
      <c r="I63" s="11">
        <f t="shared" si="26"/>
      </c>
      <c r="J63" s="11">
        <f t="shared" si="27"/>
      </c>
      <c r="K63" s="11">
        <f t="shared" si="28"/>
      </c>
      <c r="L63" s="11">
        <f t="shared" si="29"/>
      </c>
      <c r="M63" s="11">
        <f t="shared" si="30"/>
      </c>
      <c r="N63" s="11">
        <f t="shared" si="31"/>
      </c>
      <c r="O63" s="11">
        <f t="shared" si="168"/>
      </c>
      <c r="P63" s="20">
        <f t="shared" si="169"/>
        <v>0</v>
      </c>
      <c r="Q63" s="11">
        <f t="shared" si="32"/>
      </c>
      <c r="R63" s="20">
        <f t="shared" si="33"/>
      </c>
      <c r="S63" s="20">
        <f t="shared" si="34"/>
      </c>
      <c r="T63" s="27">
        <f t="shared" si="35"/>
      </c>
      <c r="V63" s="11">
        <f t="shared" si="36"/>
        <v>0</v>
      </c>
      <c r="W63" s="19">
        <f t="shared" si="37"/>
      </c>
      <c r="X63" s="11">
        <f t="shared" si="38"/>
      </c>
      <c r="Y63" s="11">
        <f t="shared" si="39"/>
      </c>
      <c r="Z63" s="11">
        <f t="shared" si="40"/>
      </c>
      <c r="AA63" s="11">
        <f t="shared" si="41"/>
      </c>
      <c r="AB63" s="11">
        <f t="shared" si="42"/>
      </c>
      <c r="AC63" s="11">
        <f t="shared" si="43"/>
      </c>
      <c r="AD63" s="11">
        <f t="shared" si="170"/>
      </c>
      <c r="AE63" s="20">
        <f t="shared" si="171"/>
        <v>0</v>
      </c>
      <c r="AF63" s="11">
        <f t="shared" si="44"/>
      </c>
      <c r="AG63" s="20">
        <f t="shared" si="45"/>
      </c>
      <c r="AH63" s="20">
        <f t="shared" si="46"/>
      </c>
      <c r="AI63" s="27">
        <f t="shared" si="47"/>
      </c>
      <c r="AK63" s="11">
        <f t="shared" si="48"/>
        <v>0</v>
      </c>
      <c r="AL63" s="19">
        <f t="shared" si="49"/>
      </c>
      <c r="AM63" s="11">
        <f t="shared" si="50"/>
      </c>
      <c r="AN63" s="11">
        <f t="shared" si="51"/>
      </c>
      <c r="AO63" s="11">
        <f t="shared" si="52"/>
      </c>
      <c r="AP63" s="11">
        <f t="shared" si="53"/>
      </c>
      <c r="AQ63" s="11">
        <f t="shared" si="54"/>
      </c>
      <c r="AR63" s="11">
        <f t="shared" si="55"/>
      </c>
      <c r="AS63" s="11">
        <f t="shared" si="172"/>
      </c>
      <c r="AT63" s="20">
        <f t="shared" si="173"/>
        <v>0</v>
      </c>
      <c r="AU63" s="11">
        <f t="shared" si="56"/>
      </c>
      <c r="AV63" s="20">
        <f t="shared" si="57"/>
      </c>
      <c r="AW63" s="20">
        <f t="shared" si="58"/>
      </c>
      <c r="AX63" s="27">
        <f t="shared" si="59"/>
      </c>
      <c r="AZ63" s="11">
        <f t="shared" si="60"/>
        <v>0</v>
      </c>
      <c r="BA63" s="19">
        <f t="shared" si="61"/>
      </c>
      <c r="BB63" s="11">
        <f t="shared" si="62"/>
      </c>
      <c r="BC63" s="11">
        <f t="shared" si="63"/>
      </c>
      <c r="BD63" s="11">
        <f t="shared" si="64"/>
      </c>
      <c r="BE63" s="11">
        <f t="shared" si="65"/>
      </c>
      <c r="BF63" s="11">
        <f t="shared" si="66"/>
      </c>
      <c r="BG63" s="11">
        <f t="shared" si="67"/>
      </c>
      <c r="BH63" s="11">
        <f t="shared" si="174"/>
      </c>
      <c r="BI63" s="20">
        <f t="shared" si="175"/>
        <v>0</v>
      </c>
      <c r="BJ63" s="11">
        <f t="shared" si="68"/>
      </c>
      <c r="BK63" s="20">
        <f t="shared" si="69"/>
      </c>
      <c r="BL63" s="20">
        <f t="shared" si="70"/>
      </c>
      <c r="BM63" s="27">
        <f t="shared" si="71"/>
      </c>
      <c r="BO63" s="11">
        <f t="shared" si="72"/>
        <v>0</v>
      </c>
      <c r="BP63" s="19">
        <f t="shared" si="73"/>
      </c>
      <c r="BQ63" s="11">
        <f t="shared" si="74"/>
      </c>
      <c r="BR63" s="11">
        <f t="shared" si="75"/>
      </c>
      <c r="BS63" s="11">
        <f t="shared" si="76"/>
      </c>
      <c r="BT63" s="11">
        <f t="shared" si="77"/>
      </c>
      <c r="BU63" s="11">
        <f t="shared" si="78"/>
      </c>
      <c r="BV63" s="11">
        <f t="shared" si="79"/>
      </c>
      <c r="BW63" s="11">
        <f t="shared" si="176"/>
      </c>
      <c r="BX63" s="20">
        <f t="shared" si="177"/>
        <v>0</v>
      </c>
      <c r="BY63" s="11">
        <f t="shared" si="80"/>
      </c>
      <c r="BZ63" s="20">
        <f t="shared" si="81"/>
      </c>
      <c r="CA63" s="20">
        <f t="shared" si="82"/>
      </c>
      <c r="CB63" s="27">
        <f t="shared" si="83"/>
      </c>
      <c r="CD63" s="11">
        <f t="shared" si="84"/>
        <v>1</v>
      </c>
      <c r="CE63" s="19">
        <f t="shared" si="85"/>
      </c>
      <c r="CF63" s="11">
        <f t="shared" si="86"/>
      </c>
      <c r="CG63" s="11">
        <f t="shared" si="87"/>
      </c>
      <c r="CH63" s="11">
        <f t="shared" si="88"/>
      </c>
      <c r="CI63" s="11">
        <f t="shared" si="89"/>
      </c>
      <c r="CJ63" s="11">
        <f t="shared" si="90"/>
      </c>
      <c r="CK63" s="11">
        <f t="shared" si="91"/>
      </c>
      <c r="CL63" s="11">
        <f t="shared" si="178"/>
      </c>
      <c r="CM63" s="20">
        <f t="shared" si="179"/>
        <v>0</v>
      </c>
      <c r="CN63" s="11">
        <f t="shared" si="92"/>
        <v>1</v>
      </c>
      <c r="CO63" s="20">
        <f t="shared" si="93"/>
      </c>
      <c r="CP63" s="20">
        <f t="shared" si="94"/>
      </c>
      <c r="CQ63" s="27">
        <f t="shared" si="95"/>
      </c>
      <c r="CS63" s="11">
        <f t="shared" si="96"/>
        <v>0</v>
      </c>
      <c r="CT63" s="19">
        <f t="shared" si="97"/>
      </c>
      <c r="CU63" s="11">
        <f t="shared" si="98"/>
      </c>
      <c r="CV63" s="11">
        <f t="shared" si="99"/>
      </c>
      <c r="CW63" s="11">
        <f t="shared" si="100"/>
      </c>
      <c r="CX63" s="11">
        <f t="shared" si="101"/>
      </c>
      <c r="CY63" s="11">
        <f t="shared" si="102"/>
      </c>
      <c r="CZ63" s="11">
        <f t="shared" si="103"/>
      </c>
      <c r="DA63" s="11">
        <f t="shared" si="180"/>
      </c>
      <c r="DB63" s="20">
        <f t="shared" si="181"/>
        <v>0</v>
      </c>
      <c r="DC63" s="11">
        <f t="shared" si="104"/>
      </c>
      <c r="DD63" s="20">
        <f t="shared" si="105"/>
      </c>
      <c r="DE63" s="20">
        <f t="shared" si="106"/>
      </c>
      <c r="DF63" s="27">
        <f t="shared" si="107"/>
      </c>
      <c r="DH63" s="11">
        <f t="shared" si="108"/>
        <v>0</v>
      </c>
      <c r="DI63" s="19">
        <f t="shared" si="109"/>
      </c>
      <c r="DJ63" s="11">
        <f t="shared" si="110"/>
      </c>
      <c r="DK63" s="11">
        <f t="shared" si="111"/>
      </c>
      <c r="DL63" s="11">
        <f t="shared" si="112"/>
      </c>
      <c r="DM63" s="11">
        <f t="shared" si="113"/>
      </c>
      <c r="DN63" s="11">
        <f t="shared" si="114"/>
      </c>
      <c r="DO63" s="11">
        <f t="shared" si="115"/>
      </c>
      <c r="DP63" s="11">
        <f t="shared" si="182"/>
      </c>
      <c r="DQ63" s="20">
        <f t="shared" si="183"/>
        <v>0</v>
      </c>
      <c r="DR63" s="11">
        <f t="shared" si="116"/>
      </c>
      <c r="DS63" s="20">
        <f t="shared" si="117"/>
      </c>
      <c r="DT63" s="20">
        <f t="shared" si="118"/>
      </c>
      <c r="DU63" s="27">
        <f t="shared" si="119"/>
      </c>
      <c r="DW63" s="11">
        <f t="shared" si="120"/>
        <v>0</v>
      </c>
      <c r="DX63" s="19">
        <f t="shared" si="121"/>
      </c>
      <c r="DY63" s="11">
        <f t="shared" si="122"/>
      </c>
      <c r="DZ63" s="11">
        <f t="shared" si="123"/>
      </c>
      <c r="EA63" s="11">
        <f t="shared" si="124"/>
      </c>
      <c r="EB63" s="11">
        <f t="shared" si="125"/>
      </c>
      <c r="EC63" s="11">
        <f t="shared" si="126"/>
      </c>
      <c r="ED63" s="11">
        <f t="shared" si="127"/>
      </c>
      <c r="EE63" s="11">
        <f t="shared" si="184"/>
      </c>
      <c r="EF63" s="20">
        <f t="shared" si="185"/>
        <v>0</v>
      </c>
      <c r="EG63" s="11">
        <f t="shared" si="128"/>
      </c>
      <c r="EH63" s="20">
        <f t="shared" si="129"/>
      </c>
      <c r="EI63" s="20">
        <f t="shared" si="130"/>
      </c>
      <c r="EJ63" s="27">
        <f t="shared" si="131"/>
      </c>
      <c r="EL63" s="11">
        <f t="shared" si="132"/>
        <v>0</v>
      </c>
      <c r="EM63" s="19">
        <f t="shared" si="133"/>
      </c>
      <c r="EN63" s="11">
        <f t="shared" si="134"/>
      </c>
      <c r="EO63" s="11">
        <f t="shared" si="135"/>
      </c>
      <c r="EP63" s="11">
        <f t="shared" si="136"/>
      </c>
      <c r="EQ63" s="11">
        <f t="shared" si="137"/>
      </c>
      <c r="ER63" s="11">
        <f t="shared" si="138"/>
      </c>
      <c r="ES63" s="11">
        <f t="shared" si="139"/>
      </c>
      <c r="ET63" s="11">
        <f t="shared" si="186"/>
      </c>
      <c r="EU63" s="20">
        <f t="shared" si="187"/>
        <v>0</v>
      </c>
      <c r="EV63" s="11">
        <f t="shared" si="140"/>
      </c>
      <c r="EW63" s="20">
        <f t="shared" si="141"/>
      </c>
      <c r="EX63" s="20">
        <f t="shared" si="142"/>
      </c>
      <c r="EY63" s="27">
        <f t="shared" si="143"/>
      </c>
      <c r="FA63" s="11">
        <f t="shared" si="144"/>
        <v>14</v>
      </c>
      <c r="FB63" s="19">
        <f t="shared" si="145"/>
      </c>
      <c r="FC63" s="11">
        <f t="shared" si="146"/>
      </c>
      <c r="FD63" s="11">
        <f t="shared" si="147"/>
      </c>
      <c r="FE63" s="11">
        <f t="shared" si="148"/>
      </c>
      <c r="FF63" s="11">
        <f t="shared" si="149"/>
      </c>
      <c r="FG63" s="11">
        <f t="shared" si="150"/>
      </c>
      <c r="FH63" s="11">
        <f t="shared" si="151"/>
      </c>
      <c r="FI63" s="11">
        <f t="shared" si="188"/>
      </c>
      <c r="FJ63" s="20">
        <f t="shared" si="189"/>
        <v>0</v>
      </c>
      <c r="FK63" s="11">
        <f t="shared" si="152"/>
      </c>
      <c r="FL63" s="20">
        <f t="shared" si="153"/>
        <v>1</v>
      </c>
      <c r="FM63" s="20">
        <f t="shared" si="154"/>
      </c>
      <c r="FN63" s="27">
        <f t="shared" si="155"/>
      </c>
      <c r="FP63" s="11">
        <f t="shared" si="156"/>
        <v>0</v>
      </c>
      <c r="FQ63" s="19">
        <f t="shared" si="157"/>
      </c>
      <c r="FR63" s="11">
        <f t="shared" si="158"/>
      </c>
      <c r="FS63" s="11">
        <f t="shared" si="159"/>
      </c>
      <c r="FT63" s="11">
        <f t="shared" si="160"/>
      </c>
      <c r="FU63" s="11">
        <f t="shared" si="161"/>
      </c>
      <c r="FV63" s="11">
        <f t="shared" si="162"/>
      </c>
      <c r="FW63" s="11">
        <f t="shared" si="163"/>
      </c>
      <c r="FX63" s="11">
        <f t="shared" si="190"/>
      </c>
      <c r="FY63" s="20">
        <f t="shared" si="191"/>
        <v>0</v>
      </c>
      <c r="FZ63" s="11">
        <f t="shared" si="164"/>
      </c>
      <c r="GA63" s="20">
        <f t="shared" si="165"/>
      </c>
      <c r="GB63" s="20">
        <f t="shared" si="166"/>
      </c>
      <c r="GC63" s="27">
        <f t="shared" si="167"/>
      </c>
    </row>
    <row r="64" spans="1:185" ht="12.75">
      <c r="A64" s="6">
        <v>38108</v>
      </c>
      <c r="B64" s="7" t="s">
        <v>234</v>
      </c>
      <c r="C64" s="7" t="s">
        <v>187</v>
      </c>
      <c r="D64" s="38"/>
      <c r="E64" s="38"/>
      <c r="G64" s="11">
        <f t="shared" si="24"/>
        <v>0</v>
      </c>
      <c r="H64" s="19">
        <f t="shared" si="25"/>
      </c>
      <c r="I64" s="11">
        <f t="shared" si="26"/>
      </c>
      <c r="J64" s="11">
        <f t="shared" si="27"/>
      </c>
      <c r="K64" s="11">
        <f t="shared" si="28"/>
      </c>
      <c r="L64" s="11">
        <f t="shared" si="29"/>
      </c>
      <c r="M64" s="11">
        <f t="shared" si="30"/>
      </c>
      <c r="N64" s="11">
        <f t="shared" si="31"/>
      </c>
      <c r="O64" s="11">
        <f t="shared" si="168"/>
      </c>
      <c r="P64" s="20">
        <f t="shared" si="169"/>
        <v>0</v>
      </c>
      <c r="Q64" s="11">
        <f t="shared" si="32"/>
      </c>
      <c r="R64" s="20">
        <f t="shared" si="33"/>
      </c>
      <c r="S64" s="20">
        <f t="shared" si="34"/>
      </c>
      <c r="T64" s="27">
        <f t="shared" si="35"/>
      </c>
      <c r="V64" s="11">
        <f t="shared" si="36"/>
        <v>0</v>
      </c>
      <c r="W64" s="19">
        <f t="shared" si="37"/>
      </c>
      <c r="X64" s="11">
        <f t="shared" si="38"/>
      </c>
      <c r="Y64" s="11">
        <f t="shared" si="39"/>
      </c>
      <c r="Z64" s="11">
        <f t="shared" si="40"/>
      </c>
      <c r="AA64" s="11">
        <f t="shared" si="41"/>
      </c>
      <c r="AB64" s="11">
        <f t="shared" si="42"/>
      </c>
      <c r="AC64" s="11">
        <f t="shared" si="43"/>
      </c>
      <c r="AD64" s="11">
        <f t="shared" si="170"/>
      </c>
      <c r="AE64" s="20">
        <f t="shared" si="171"/>
        <v>0</v>
      </c>
      <c r="AF64" s="11">
        <f t="shared" si="44"/>
      </c>
      <c r="AG64" s="20">
        <f t="shared" si="45"/>
      </c>
      <c r="AH64" s="20">
        <f t="shared" si="46"/>
      </c>
      <c r="AI64" s="27">
        <f t="shared" si="47"/>
      </c>
      <c r="AK64" s="11">
        <f t="shared" si="48"/>
        <v>0</v>
      </c>
      <c r="AL64" s="19">
        <f t="shared" si="49"/>
      </c>
      <c r="AM64" s="11">
        <f t="shared" si="50"/>
      </c>
      <c r="AN64" s="11">
        <f t="shared" si="51"/>
      </c>
      <c r="AO64" s="11">
        <f t="shared" si="52"/>
      </c>
      <c r="AP64" s="11">
        <f t="shared" si="53"/>
      </c>
      <c r="AQ64" s="11">
        <f t="shared" si="54"/>
      </c>
      <c r="AR64" s="11">
        <f t="shared" si="55"/>
      </c>
      <c r="AS64" s="11">
        <f t="shared" si="172"/>
      </c>
      <c r="AT64" s="20">
        <f t="shared" si="173"/>
        <v>0</v>
      </c>
      <c r="AU64" s="11">
        <f t="shared" si="56"/>
      </c>
      <c r="AV64" s="20">
        <f t="shared" si="57"/>
      </c>
      <c r="AW64" s="20">
        <f t="shared" si="58"/>
      </c>
      <c r="AX64" s="27">
        <f t="shared" si="59"/>
      </c>
      <c r="AZ64" s="11">
        <f t="shared" si="60"/>
        <v>0</v>
      </c>
      <c r="BA64" s="19">
        <f t="shared" si="61"/>
      </c>
      <c r="BB64" s="11">
        <f t="shared" si="62"/>
      </c>
      <c r="BC64" s="11">
        <f t="shared" si="63"/>
      </c>
      <c r="BD64" s="11">
        <f t="shared" si="64"/>
      </c>
      <c r="BE64" s="11">
        <f t="shared" si="65"/>
      </c>
      <c r="BF64" s="11">
        <f t="shared" si="66"/>
      </c>
      <c r="BG64" s="11">
        <f t="shared" si="67"/>
      </c>
      <c r="BH64" s="11">
        <f t="shared" si="174"/>
      </c>
      <c r="BI64" s="20">
        <f t="shared" si="175"/>
        <v>0</v>
      </c>
      <c r="BJ64" s="11">
        <f t="shared" si="68"/>
      </c>
      <c r="BK64" s="20">
        <f t="shared" si="69"/>
      </c>
      <c r="BL64" s="20">
        <f t="shared" si="70"/>
      </c>
      <c r="BM64" s="27">
        <f t="shared" si="71"/>
      </c>
      <c r="BO64" s="11">
        <f t="shared" si="72"/>
        <v>0</v>
      </c>
      <c r="BP64" s="19">
        <f t="shared" si="73"/>
      </c>
      <c r="BQ64" s="11">
        <f t="shared" si="74"/>
      </c>
      <c r="BR64" s="11">
        <f t="shared" si="75"/>
      </c>
      <c r="BS64" s="11">
        <f t="shared" si="76"/>
      </c>
      <c r="BT64" s="11">
        <f t="shared" si="77"/>
      </c>
      <c r="BU64" s="11">
        <f t="shared" si="78"/>
      </c>
      <c r="BV64" s="11">
        <f t="shared" si="79"/>
      </c>
      <c r="BW64" s="11">
        <f t="shared" si="176"/>
      </c>
      <c r="BX64" s="20">
        <f t="shared" si="177"/>
        <v>0</v>
      </c>
      <c r="BY64" s="11">
        <f t="shared" si="80"/>
      </c>
      <c r="BZ64" s="20">
        <f t="shared" si="81"/>
      </c>
      <c r="CA64" s="20">
        <f t="shared" si="82"/>
      </c>
      <c r="CB64" s="27">
        <f t="shared" si="83"/>
      </c>
      <c r="CD64" s="11">
        <f t="shared" si="84"/>
        <v>0</v>
      </c>
      <c r="CE64" s="19">
        <f t="shared" si="85"/>
      </c>
      <c r="CF64" s="11">
        <f t="shared" si="86"/>
      </c>
      <c r="CG64" s="11">
        <f t="shared" si="87"/>
      </c>
      <c r="CH64" s="11">
        <f t="shared" si="88"/>
      </c>
      <c r="CI64" s="11">
        <f t="shared" si="89"/>
      </c>
      <c r="CJ64" s="11">
        <f t="shared" si="90"/>
      </c>
      <c r="CK64" s="11">
        <f t="shared" si="91"/>
      </c>
      <c r="CL64" s="11">
        <f t="shared" si="178"/>
      </c>
      <c r="CM64" s="20">
        <f t="shared" si="179"/>
        <v>0</v>
      </c>
      <c r="CN64" s="11">
        <f t="shared" si="92"/>
      </c>
      <c r="CO64" s="20">
        <f t="shared" si="93"/>
      </c>
      <c r="CP64" s="20">
        <f t="shared" si="94"/>
      </c>
      <c r="CQ64" s="27">
        <f t="shared" si="95"/>
      </c>
      <c r="CS64" s="11">
        <f t="shared" si="96"/>
        <v>13</v>
      </c>
      <c r="CT64" s="19">
        <f t="shared" si="97"/>
      </c>
      <c r="CU64" s="11">
        <f t="shared" si="98"/>
      </c>
      <c r="CV64" s="11">
        <f t="shared" si="99"/>
      </c>
      <c r="CW64" s="11">
        <f t="shared" si="100"/>
      </c>
      <c r="CX64" s="11">
        <f t="shared" si="101"/>
      </c>
      <c r="CY64" s="11">
        <f t="shared" si="102"/>
      </c>
      <c r="CZ64" s="11">
        <f t="shared" si="103"/>
      </c>
      <c r="DA64" s="11">
        <f t="shared" si="180"/>
      </c>
      <c r="DB64" s="20">
        <f t="shared" si="181"/>
        <v>0</v>
      </c>
      <c r="DC64" s="11">
        <f t="shared" si="104"/>
      </c>
      <c r="DD64" s="20">
        <f t="shared" si="105"/>
        <v>1</v>
      </c>
      <c r="DE64" s="20">
        <f t="shared" si="106"/>
      </c>
      <c r="DF64" s="27">
        <f t="shared" si="107"/>
      </c>
      <c r="DH64" s="11">
        <f t="shared" si="108"/>
        <v>0</v>
      </c>
      <c r="DI64" s="19">
        <f t="shared" si="109"/>
      </c>
      <c r="DJ64" s="11">
        <f t="shared" si="110"/>
      </c>
      <c r="DK64" s="11">
        <f t="shared" si="111"/>
      </c>
      <c r="DL64" s="11">
        <f t="shared" si="112"/>
      </c>
      <c r="DM64" s="11">
        <f t="shared" si="113"/>
      </c>
      <c r="DN64" s="11">
        <f t="shared" si="114"/>
      </c>
      <c r="DO64" s="11">
        <f t="shared" si="115"/>
      </c>
      <c r="DP64" s="11">
        <f t="shared" si="182"/>
      </c>
      <c r="DQ64" s="20">
        <f t="shared" si="183"/>
        <v>0</v>
      </c>
      <c r="DR64" s="11">
        <f t="shared" si="116"/>
      </c>
      <c r="DS64" s="20">
        <f t="shared" si="117"/>
      </c>
      <c r="DT64" s="20">
        <f t="shared" si="118"/>
      </c>
      <c r="DU64" s="27">
        <f t="shared" si="119"/>
      </c>
      <c r="DW64" s="11">
        <f t="shared" si="120"/>
        <v>0</v>
      </c>
      <c r="DX64" s="19">
        <f t="shared" si="121"/>
      </c>
      <c r="DY64" s="11">
        <f t="shared" si="122"/>
      </c>
      <c r="DZ64" s="11">
        <f t="shared" si="123"/>
      </c>
      <c r="EA64" s="11">
        <f t="shared" si="124"/>
      </c>
      <c r="EB64" s="11">
        <f t="shared" si="125"/>
      </c>
      <c r="EC64" s="11">
        <f t="shared" si="126"/>
      </c>
      <c r="ED64" s="11">
        <f t="shared" si="127"/>
      </c>
      <c r="EE64" s="11">
        <f t="shared" si="184"/>
      </c>
      <c r="EF64" s="20">
        <f t="shared" si="185"/>
        <v>0</v>
      </c>
      <c r="EG64" s="11">
        <f t="shared" si="128"/>
      </c>
      <c r="EH64" s="20">
        <f t="shared" si="129"/>
      </c>
      <c r="EI64" s="20">
        <f t="shared" si="130"/>
      </c>
      <c r="EJ64" s="27">
        <f t="shared" si="131"/>
      </c>
      <c r="EL64" s="11">
        <f t="shared" si="132"/>
        <v>0</v>
      </c>
      <c r="EM64" s="19">
        <f t="shared" si="133"/>
      </c>
      <c r="EN64" s="11">
        <f t="shared" si="134"/>
      </c>
      <c r="EO64" s="11">
        <f t="shared" si="135"/>
      </c>
      <c r="EP64" s="11">
        <f t="shared" si="136"/>
      </c>
      <c r="EQ64" s="11">
        <f t="shared" si="137"/>
      </c>
      <c r="ER64" s="11">
        <f t="shared" si="138"/>
      </c>
      <c r="ES64" s="11">
        <f t="shared" si="139"/>
      </c>
      <c r="ET64" s="11">
        <f t="shared" si="186"/>
      </c>
      <c r="EU64" s="20">
        <f t="shared" si="187"/>
        <v>0</v>
      </c>
      <c r="EV64" s="11">
        <f t="shared" si="140"/>
      </c>
      <c r="EW64" s="20">
        <f t="shared" si="141"/>
      </c>
      <c r="EX64" s="20">
        <f t="shared" si="142"/>
      </c>
      <c r="EY64" s="27">
        <f t="shared" si="143"/>
      </c>
      <c r="FA64" s="11">
        <f t="shared" si="144"/>
        <v>0</v>
      </c>
      <c r="FB64" s="19">
        <f t="shared" si="145"/>
      </c>
      <c r="FC64" s="11">
        <f t="shared" si="146"/>
      </c>
      <c r="FD64" s="11">
        <f t="shared" si="147"/>
      </c>
      <c r="FE64" s="11">
        <f t="shared" si="148"/>
      </c>
      <c r="FF64" s="11">
        <f t="shared" si="149"/>
      </c>
      <c r="FG64" s="11">
        <f t="shared" si="150"/>
      </c>
      <c r="FH64" s="11">
        <f t="shared" si="151"/>
      </c>
      <c r="FI64" s="11">
        <f t="shared" si="188"/>
      </c>
      <c r="FJ64" s="20">
        <f t="shared" si="189"/>
        <v>0</v>
      </c>
      <c r="FK64" s="11">
        <f t="shared" si="152"/>
      </c>
      <c r="FL64" s="20">
        <f t="shared" si="153"/>
      </c>
      <c r="FM64" s="20">
        <f t="shared" si="154"/>
      </c>
      <c r="FN64" s="27">
        <f t="shared" si="155"/>
      </c>
      <c r="FP64" s="11">
        <f t="shared" si="156"/>
        <v>1</v>
      </c>
      <c r="FQ64" s="19">
        <f t="shared" si="157"/>
      </c>
      <c r="FR64" s="11">
        <f t="shared" si="158"/>
      </c>
      <c r="FS64" s="11">
        <f t="shared" si="159"/>
      </c>
      <c r="FT64" s="11">
        <f t="shared" si="160"/>
      </c>
      <c r="FU64" s="11">
        <f t="shared" si="161"/>
      </c>
      <c r="FV64" s="11">
        <f t="shared" si="162"/>
      </c>
      <c r="FW64" s="11">
        <f t="shared" si="163"/>
      </c>
      <c r="FX64" s="11">
        <f t="shared" si="190"/>
      </c>
      <c r="FY64" s="20">
        <f t="shared" si="191"/>
        <v>0</v>
      </c>
      <c r="FZ64" s="11">
        <f t="shared" si="164"/>
        <v>1</v>
      </c>
      <c r="GA64" s="20">
        <f t="shared" si="165"/>
      </c>
      <c r="GB64" s="20">
        <f t="shared" si="166"/>
      </c>
      <c r="GC64" s="27">
        <f t="shared" si="167"/>
      </c>
    </row>
    <row r="65" spans="1:185" ht="12.75">
      <c r="A65" s="6">
        <v>38108</v>
      </c>
      <c r="B65" s="7" t="s">
        <v>40</v>
      </c>
      <c r="C65" s="7" t="s">
        <v>184</v>
      </c>
      <c r="D65" s="38"/>
      <c r="E65" s="38"/>
      <c r="G65" s="11">
        <f t="shared" si="24"/>
        <v>0</v>
      </c>
      <c r="H65" s="19">
        <f t="shared" si="25"/>
      </c>
      <c r="I65" s="11">
        <f t="shared" si="26"/>
      </c>
      <c r="J65" s="11">
        <f t="shared" si="27"/>
      </c>
      <c r="K65" s="11">
        <f t="shared" si="28"/>
      </c>
      <c r="L65" s="11">
        <f t="shared" si="29"/>
      </c>
      <c r="M65" s="11">
        <f t="shared" si="30"/>
      </c>
      <c r="N65" s="11">
        <f t="shared" si="31"/>
      </c>
      <c r="O65" s="11">
        <f t="shared" si="168"/>
      </c>
      <c r="P65" s="20">
        <f t="shared" si="169"/>
        <v>0</v>
      </c>
      <c r="Q65" s="11">
        <f t="shared" si="32"/>
      </c>
      <c r="R65" s="20">
        <f t="shared" si="33"/>
      </c>
      <c r="S65" s="20">
        <f t="shared" si="34"/>
      </c>
      <c r="T65" s="27">
        <f t="shared" si="35"/>
      </c>
      <c r="V65" s="11">
        <f t="shared" si="36"/>
        <v>1</v>
      </c>
      <c r="W65" s="19">
        <f t="shared" si="37"/>
      </c>
      <c r="X65" s="11">
        <f t="shared" si="38"/>
      </c>
      <c r="Y65" s="11">
        <f t="shared" si="39"/>
      </c>
      <c r="Z65" s="11">
        <f t="shared" si="40"/>
      </c>
      <c r="AA65" s="11">
        <f t="shared" si="41"/>
      </c>
      <c r="AB65" s="11">
        <f t="shared" si="42"/>
      </c>
      <c r="AC65" s="11">
        <f t="shared" si="43"/>
      </c>
      <c r="AD65" s="11">
        <f t="shared" si="170"/>
      </c>
      <c r="AE65" s="20">
        <f t="shared" si="171"/>
        <v>0</v>
      </c>
      <c r="AF65" s="11">
        <f t="shared" si="44"/>
        <v>1</v>
      </c>
      <c r="AG65" s="20">
        <f t="shared" si="45"/>
      </c>
      <c r="AH65" s="20">
        <f t="shared" si="46"/>
      </c>
      <c r="AI65" s="27">
        <f t="shared" si="47"/>
      </c>
      <c r="AK65" s="11">
        <f t="shared" si="48"/>
        <v>0</v>
      </c>
      <c r="AL65" s="19">
        <f t="shared" si="49"/>
      </c>
      <c r="AM65" s="11">
        <f t="shared" si="50"/>
      </c>
      <c r="AN65" s="11">
        <f t="shared" si="51"/>
      </c>
      <c r="AO65" s="11">
        <f t="shared" si="52"/>
      </c>
      <c r="AP65" s="11">
        <f t="shared" si="53"/>
      </c>
      <c r="AQ65" s="11">
        <f t="shared" si="54"/>
      </c>
      <c r="AR65" s="11">
        <f t="shared" si="55"/>
      </c>
      <c r="AS65" s="11">
        <f t="shared" si="172"/>
      </c>
      <c r="AT65" s="20">
        <f t="shared" si="173"/>
        <v>0</v>
      </c>
      <c r="AU65" s="11">
        <f t="shared" si="56"/>
      </c>
      <c r="AV65" s="20">
        <f t="shared" si="57"/>
      </c>
      <c r="AW65" s="20">
        <f t="shared" si="58"/>
      </c>
      <c r="AX65" s="27">
        <f t="shared" si="59"/>
      </c>
      <c r="AZ65" s="11">
        <f t="shared" si="60"/>
        <v>0</v>
      </c>
      <c r="BA65" s="19">
        <f t="shared" si="61"/>
      </c>
      <c r="BB65" s="11">
        <f t="shared" si="62"/>
      </c>
      <c r="BC65" s="11">
        <f t="shared" si="63"/>
      </c>
      <c r="BD65" s="11">
        <f t="shared" si="64"/>
      </c>
      <c r="BE65" s="11">
        <f t="shared" si="65"/>
      </c>
      <c r="BF65" s="11">
        <f t="shared" si="66"/>
      </c>
      <c r="BG65" s="11">
        <f t="shared" si="67"/>
      </c>
      <c r="BH65" s="11">
        <f t="shared" si="174"/>
      </c>
      <c r="BI65" s="20">
        <f t="shared" si="175"/>
        <v>0</v>
      </c>
      <c r="BJ65" s="11">
        <f t="shared" si="68"/>
      </c>
      <c r="BK65" s="20">
        <f t="shared" si="69"/>
      </c>
      <c r="BL65" s="20">
        <f t="shared" si="70"/>
      </c>
      <c r="BM65" s="27">
        <f t="shared" si="71"/>
      </c>
      <c r="BO65" s="11">
        <f t="shared" si="72"/>
        <v>0</v>
      </c>
      <c r="BP65" s="19">
        <f t="shared" si="73"/>
      </c>
      <c r="BQ65" s="11">
        <f t="shared" si="74"/>
      </c>
      <c r="BR65" s="11">
        <f t="shared" si="75"/>
      </c>
      <c r="BS65" s="11">
        <f t="shared" si="76"/>
      </c>
      <c r="BT65" s="11">
        <f t="shared" si="77"/>
      </c>
      <c r="BU65" s="11">
        <f t="shared" si="78"/>
      </c>
      <c r="BV65" s="11">
        <f t="shared" si="79"/>
      </c>
      <c r="BW65" s="11">
        <f t="shared" si="176"/>
      </c>
      <c r="BX65" s="20">
        <f t="shared" si="177"/>
        <v>0</v>
      </c>
      <c r="BY65" s="11">
        <f t="shared" si="80"/>
      </c>
      <c r="BZ65" s="20">
        <f t="shared" si="81"/>
      </c>
      <c r="CA65" s="20">
        <f t="shared" si="82"/>
      </c>
      <c r="CB65" s="27">
        <f t="shared" si="83"/>
      </c>
      <c r="CD65" s="11">
        <f t="shared" si="84"/>
        <v>0</v>
      </c>
      <c r="CE65" s="19">
        <f t="shared" si="85"/>
      </c>
      <c r="CF65" s="11">
        <f t="shared" si="86"/>
      </c>
      <c r="CG65" s="11">
        <f t="shared" si="87"/>
      </c>
      <c r="CH65" s="11">
        <f t="shared" si="88"/>
      </c>
      <c r="CI65" s="11">
        <f t="shared" si="89"/>
      </c>
      <c r="CJ65" s="11">
        <f t="shared" si="90"/>
      </c>
      <c r="CK65" s="11">
        <f t="shared" si="91"/>
      </c>
      <c r="CL65" s="11">
        <f t="shared" si="178"/>
      </c>
      <c r="CM65" s="20">
        <f t="shared" si="179"/>
        <v>0</v>
      </c>
      <c r="CN65" s="11">
        <f t="shared" si="92"/>
      </c>
      <c r="CO65" s="20">
        <f t="shared" si="93"/>
      </c>
      <c r="CP65" s="20">
        <f t="shared" si="94"/>
      </c>
      <c r="CQ65" s="27">
        <f t="shared" si="95"/>
      </c>
      <c r="CS65" s="11">
        <f t="shared" si="96"/>
        <v>0</v>
      </c>
      <c r="CT65" s="19">
        <f t="shared" si="97"/>
      </c>
      <c r="CU65" s="11">
        <f t="shared" si="98"/>
      </c>
      <c r="CV65" s="11">
        <f t="shared" si="99"/>
      </c>
      <c r="CW65" s="11">
        <f t="shared" si="100"/>
      </c>
      <c r="CX65" s="11">
        <f t="shared" si="101"/>
      </c>
      <c r="CY65" s="11">
        <f t="shared" si="102"/>
      </c>
      <c r="CZ65" s="11">
        <f t="shared" si="103"/>
      </c>
      <c r="DA65" s="11">
        <f t="shared" si="180"/>
      </c>
      <c r="DB65" s="20">
        <f t="shared" si="181"/>
        <v>0</v>
      </c>
      <c r="DC65" s="11">
        <f t="shared" si="104"/>
      </c>
      <c r="DD65" s="20">
        <f t="shared" si="105"/>
      </c>
      <c r="DE65" s="20">
        <f t="shared" si="106"/>
      </c>
      <c r="DF65" s="27">
        <f t="shared" si="107"/>
      </c>
      <c r="DH65" s="11">
        <f t="shared" si="108"/>
        <v>13</v>
      </c>
      <c r="DI65" s="19">
        <f t="shared" si="109"/>
      </c>
      <c r="DJ65" s="11">
        <f t="shared" si="110"/>
      </c>
      <c r="DK65" s="11">
        <f t="shared" si="111"/>
      </c>
      <c r="DL65" s="11">
        <f t="shared" si="112"/>
      </c>
      <c r="DM65" s="11">
        <f t="shared" si="113"/>
      </c>
      <c r="DN65" s="11">
        <f t="shared" si="114"/>
      </c>
      <c r="DO65" s="11">
        <f t="shared" si="115"/>
      </c>
      <c r="DP65" s="11">
        <f t="shared" si="182"/>
      </c>
      <c r="DQ65" s="20">
        <f t="shared" si="183"/>
        <v>0</v>
      </c>
      <c r="DR65" s="11">
        <f t="shared" si="116"/>
      </c>
      <c r="DS65" s="20">
        <f t="shared" si="117"/>
        <v>1</v>
      </c>
      <c r="DT65" s="20">
        <f t="shared" si="118"/>
      </c>
      <c r="DU65" s="27">
        <f t="shared" si="119"/>
      </c>
      <c r="DW65" s="11">
        <f t="shared" si="120"/>
        <v>0</v>
      </c>
      <c r="DX65" s="19">
        <f t="shared" si="121"/>
      </c>
      <c r="DY65" s="11">
        <f t="shared" si="122"/>
      </c>
      <c r="DZ65" s="11">
        <f t="shared" si="123"/>
      </c>
      <c r="EA65" s="11">
        <f t="shared" si="124"/>
      </c>
      <c r="EB65" s="11">
        <f t="shared" si="125"/>
      </c>
      <c r="EC65" s="11">
        <f t="shared" si="126"/>
      </c>
      <c r="ED65" s="11">
        <f t="shared" si="127"/>
      </c>
      <c r="EE65" s="11">
        <f t="shared" si="184"/>
      </c>
      <c r="EF65" s="20">
        <f t="shared" si="185"/>
        <v>0</v>
      </c>
      <c r="EG65" s="11">
        <f t="shared" si="128"/>
      </c>
      <c r="EH65" s="20">
        <f t="shared" si="129"/>
      </c>
      <c r="EI65" s="20">
        <f t="shared" si="130"/>
      </c>
      <c r="EJ65" s="27">
        <f t="shared" si="131"/>
      </c>
      <c r="EL65" s="11">
        <f t="shared" si="132"/>
        <v>0</v>
      </c>
      <c r="EM65" s="19">
        <f t="shared" si="133"/>
      </c>
      <c r="EN65" s="11">
        <f t="shared" si="134"/>
      </c>
      <c r="EO65" s="11">
        <f t="shared" si="135"/>
      </c>
      <c r="EP65" s="11">
        <f t="shared" si="136"/>
      </c>
      <c r="EQ65" s="11">
        <f t="shared" si="137"/>
      </c>
      <c r="ER65" s="11">
        <f t="shared" si="138"/>
      </c>
      <c r="ES65" s="11">
        <f t="shared" si="139"/>
      </c>
      <c r="ET65" s="11">
        <f t="shared" si="186"/>
      </c>
      <c r="EU65" s="20">
        <f t="shared" si="187"/>
        <v>0</v>
      </c>
      <c r="EV65" s="11">
        <f t="shared" si="140"/>
      </c>
      <c r="EW65" s="20">
        <f t="shared" si="141"/>
      </c>
      <c r="EX65" s="20">
        <f t="shared" si="142"/>
      </c>
      <c r="EY65" s="27">
        <f t="shared" si="143"/>
      </c>
      <c r="FA65" s="11">
        <f t="shared" si="144"/>
        <v>0</v>
      </c>
      <c r="FB65" s="19">
        <f t="shared" si="145"/>
      </c>
      <c r="FC65" s="11">
        <f t="shared" si="146"/>
      </c>
      <c r="FD65" s="11">
        <f t="shared" si="147"/>
      </c>
      <c r="FE65" s="11">
        <f t="shared" si="148"/>
      </c>
      <c r="FF65" s="11">
        <f t="shared" si="149"/>
      </c>
      <c r="FG65" s="11">
        <f t="shared" si="150"/>
      </c>
      <c r="FH65" s="11">
        <f t="shared" si="151"/>
      </c>
      <c r="FI65" s="11">
        <f t="shared" si="188"/>
      </c>
      <c r="FJ65" s="20">
        <f t="shared" si="189"/>
        <v>0</v>
      </c>
      <c r="FK65" s="11">
        <f t="shared" si="152"/>
      </c>
      <c r="FL65" s="20">
        <f t="shared" si="153"/>
      </c>
      <c r="FM65" s="20">
        <f t="shared" si="154"/>
      </c>
      <c r="FN65" s="27">
        <f t="shared" si="155"/>
      </c>
      <c r="FP65" s="11">
        <f t="shared" si="156"/>
        <v>0</v>
      </c>
      <c r="FQ65" s="19">
        <f t="shared" si="157"/>
      </c>
      <c r="FR65" s="11">
        <f t="shared" si="158"/>
      </c>
      <c r="FS65" s="11">
        <f t="shared" si="159"/>
      </c>
      <c r="FT65" s="11">
        <f t="shared" si="160"/>
      </c>
      <c r="FU65" s="11">
        <f t="shared" si="161"/>
      </c>
      <c r="FV65" s="11">
        <f t="shared" si="162"/>
      </c>
      <c r="FW65" s="11">
        <f t="shared" si="163"/>
      </c>
      <c r="FX65" s="11">
        <f t="shared" si="190"/>
      </c>
      <c r="FY65" s="20">
        <f t="shared" si="191"/>
        <v>0</v>
      </c>
      <c r="FZ65" s="11">
        <f t="shared" si="164"/>
      </c>
      <c r="GA65" s="20">
        <f t="shared" si="165"/>
      </c>
      <c r="GB65" s="20">
        <f t="shared" si="166"/>
      </c>
      <c r="GC65" s="27">
        <f t="shared" si="167"/>
      </c>
    </row>
    <row r="66" spans="1:185" ht="12.75">
      <c r="A66" s="6">
        <v>38108</v>
      </c>
      <c r="B66" s="7" t="s">
        <v>235</v>
      </c>
      <c r="C66" s="7" t="s">
        <v>236</v>
      </c>
      <c r="D66" s="38"/>
      <c r="E66" s="38"/>
      <c r="G66" s="11">
        <f t="shared" si="24"/>
        <v>0</v>
      </c>
      <c r="H66" s="19">
        <f t="shared" si="25"/>
      </c>
      <c r="I66" s="11">
        <f t="shared" si="26"/>
      </c>
      <c r="J66" s="11">
        <f t="shared" si="27"/>
      </c>
      <c r="K66" s="11">
        <f t="shared" si="28"/>
      </c>
      <c r="L66" s="11">
        <f t="shared" si="29"/>
      </c>
      <c r="M66" s="11">
        <f t="shared" si="30"/>
      </c>
      <c r="N66" s="11">
        <f t="shared" si="31"/>
      </c>
      <c r="O66" s="11">
        <f t="shared" si="168"/>
      </c>
      <c r="P66" s="20">
        <f t="shared" si="169"/>
        <v>0</v>
      </c>
      <c r="Q66" s="11">
        <f t="shared" si="32"/>
      </c>
      <c r="R66" s="20">
        <f t="shared" si="33"/>
      </c>
      <c r="S66" s="20">
        <f t="shared" si="34"/>
      </c>
      <c r="T66" s="27">
        <f t="shared" si="35"/>
      </c>
      <c r="V66" s="11">
        <f t="shared" si="36"/>
        <v>0</v>
      </c>
      <c r="W66" s="19">
        <f t="shared" si="37"/>
      </c>
      <c r="X66" s="11">
        <f t="shared" si="38"/>
      </c>
      <c r="Y66" s="11">
        <f t="shared" si="39"/>
      </c>
      <c r="Z66" s="11">
        <f t="shared" si="40"/>
      </c>
      <c r="AA66" s="11">
        <f t="shared" si="41"/>
      </c>
      <c r="AB66" s="11">
        <f t="shared" si="42"/>
      </c>
      <c r="AC66" s="11">
        <f t="shared" si="43"/>
      </c>
      <c r="AD66" s="11">
        <f t="shared" si="170"/>
      </c>
      <c r="AE66" s="20">
        <f t="shared" si="171"/>
        <v>0</v>
      </c>
      <c r="AF66" s="11">
        <f t="shared" si="44"/>
      </c>
      <c r="AG66" s="20">
        <f t="shared" si="45"/>
      </c>
      <c r="AH66" s="20">
        <f t="shared" si="46"/>
      </c>
      <c r="AI66" s="27">
        <f t="shared" si="47"/>
      </c>
      <c r="AK66" s="11">
        <f t="shared" si="48"/>
        <v>0</v>
      </c>
      <c r="AL66" s="19">
        <f t="shared" si="49"/>
      </c>
      <c r="AM66" s="11">
        <f t="shared" si="50"/>
      </c>
      <c r="AN66" s="11">
        <f t="shared" si="51"/>
      </c>
      <c r="AO66" s="11">
        <f t="shared" si="52"/>
      </c>
      <c r="AP66" s="11">
        <f t="shared" si="53"/>
      </c>
      <c r="AQ66" s="11">
        <f t="shared" si="54"/>
      </c>
      <c r="AR66" s="11">
        <f t="shared" si="55"/>
      </c>
      <c r="AS66" s="11">
        <f t="shared" si="172"/>
      </c>
      <c r="AT66" s="20">
        <f t="shared" si="173"/>
        <v>0</v>
      </c>
      <c r="AU66" s="11">
        <f t="shared" si="56"/>
      </c>
      <c r="AV66" s="20">
        <f t="shared" si="57"/>
      </c>
      <c r="AW66" s="20">
        <f t="shared" si="58"/>
      </c>
      <c r="AX66" s="27">
        <f t="shared" si="59"/>
      </c>
      <c r="AZ66" s="11">
        <f t="shared" si="60"/>
        <v>1</v>
      </c>
      <c r="BA66" s="19">
        <f t="shared" si="61"/>
      </c>
      <c r="BB66" s="11">
        <f t="shared" si="62"/>
      </c>
      <c r="BC66" s="11">
        <f t="shared" si="63"/>
      </c>
      <c r="BD66" s="11">
        <f t="shared" si="64"/>
      </c>
      <c r="BE66" s="11">
        <f t="shared" si="65"/>
      </c>
      <c r="BF66" s="11">
        <f t="shared" si="66"/>
      </c>
      <c r="BG66" s="11">
        <f t="shared" si="67"/>
      </c>
      <c r="BH66" s="11">
        <f t="shared" si="174"/>
      </c>
      <c r="BI66" s="20">
        <f t="shared" si="175"/>
        <v>0</v>
      </c>
      <c r="BJ66" s="11">
        <f t="shared" si="68"/>
        <v>1</v>
      </c>
      <c r="BK66" s="20">
        <f t="shared" si="69"/>
      </c>
      <c r="BL66" s="20">
        <f t="shared" si="70"/>
      </c>
      <c r="BM66" s="27">
        <f t="shared" si="71"/>
      </c>
      <c r="BO66" s="11">
        <f t="shared" si="72"/>
        <v>0</v>
      </c>
      <c r="BP66" s="19">
        <f t="shared" si="73"/>
      </c>
      <c r="BQ66" s="11">
        <f t="shared" si="74"/>
      </c>
      <c r="BR66" s="11">
        <f t="shared" si="75"/>
      </c>
      <c r="BS66" s="11">
        <f t="shared" si="76"/>
      </c>
      <c r="BT66" s="11">
        <f t="shared" si="77"/>
      </c>
      <c r="BU66" s="11">
        <f t="shared" si="78"/>
      </c>
      <c r="BV66" s="11">
        <f t="shared" si="79"/>
      </c>
      <c r="BW66" s="11">
        <f t="shared" si="176"/>
      </c>
      <c r="BX66" s="20">
        <f t="shared" si="177"/>
        <v>0</v>
      </c>
      <c r="BY66" s="11">
        <f t="shared" si="80"/>
      </c>
      <c r="BZ66" s="20">
        <f t="shared" si="81"/>
      </c>
      <c r="CA66" s="20">
        <f t="shared" si="82"/>
      </c>
      <c r="CB66" s="27">
        <f t="shared" si="83"/>
      </c>
      <c r="CD66" s="11">
        <f t="shared" si="84"/>
        <v>0</v>
      </c>
      <c r="CE66" s="19">
        <f t="shared" si="85"/>
      </c>
      <c r="CF66" s="11">
        <f t="shared" si="86"/>
      </c>
      <c r="CG66" s="11">
        <f t="shared" si="87"/>
      </c>
      <c r="CH66" s="11">
        <f t="shared" si="88"/>
      </c>
      <c r="CI66" s="11">
        <f t="shared" si="89"/>
      </c>
      <c r="CJ66" s="11">
        <f t="shared" si="90"/>
      </c>
      <c r="CK66" s="11">
        <f t="shared" si="91"/>
      </c>
      <c r="CL66" s="11">
        <f t="shared" si="178"/>
      </c>
      <c r="CM66" s="20">
        <f t="shared" si="179"/>
        <v>0</v>
      </c>
      <c r="CN66" s="11">
        <f t="shared" si="92"/>
      </c>
      <c r="CO66" s="20">
        <f t="shared" si="93"/>
      </c>
      <c r="CP66" s="20">
        <f t="shared" si="94"/>
      </c>
      <c r="CQ66" s="27">
        <f t="shared" si="95"/>
      </c>
      <c r="CS66" s="11">
        <f t="shared" si="96"/>
        <v>0</v>
      </c>
      <c r="CT66" s="19">
        <f t="shared" si="97"/>
      </c>
      <c r="CU66" s="11">
        <f t="shared" si="98"/>
      </c>
      <c r="CV66" s="11">
        <f t="shared" si="99"/>
      </c>
      <c r="CW66" s="11">
        <f t="shared" si="100"/>
      </c>
      <c r="CX66" s="11">
        <f t="shared" si="101"/>
      </c>
      <c r="CY66" s="11">
        <f t="shared" si="102"/>
      </c>
      <c r="CZ66" s="11">
        <f t="shared" si="103"/>
      </c>
      <c r="DA66" s="11">
        <f t="shared" si="180"/>
      </c>
      <c r="DB66" s="20">
        <f t="shared" si="181"/>
        <v>0</v>
      </c>
      <c r="DC66" s="11">
        <f t="shared" si="104"/>
      </c>
      <c r="DD66" s="20">
        <f t="shared" si="105"/>
      </c>
      <c r="DE66" s="20">
        <f t="shared" si="106"/>
      </c>
      <c r="DF66" s="27">
        <f t="shared" si="107"/>
      </c>
      <c r="DH66" s="11">
        <f t="shared" si="108"/>
        <v>0</v>
      </c>
      <c r="DI66" s="19">
        <f t="shared" si="109"/>
      </c>
      <c r="DJ66" s="11">
        <f t="shared" si="110"/>
      </c>
      <c r="DK66" s="11">
        <f t="shared" si="111"/>
      </c>
      <c r="DL66" s="11">
        <f t="shared" si="112"/>
      </c>
      <c r="DM66" s="11">
        <f t="shared" si="113"/>
      </c>
      <c r="DN66" s="11">
        <f t="shared" si="114"/>
      </c>
      <c r="DO66" s="11">
        <f t="shared" si="115"/>
      </c>
      <c r="DP66" s="11">
        <f t="shared" si="182"/>
      </c>
      <c r="DQ66" s="20">
        <f t="shared" si="183"/>
        <v>0</v>
      </c>
      <c r="DR66" s="11">
        <f t="shared" si="116"/>
      </c>
      <c r="DS66" s="20">
        <f t="shared" si="117"/>
      </c>
      <c r="DT66" s="20">
        <f t="shared" si="118"/>
      </c>
      <c r="DU66" s="27">
        <f t="shared" si="119"/>
      </c>
      <c r="DW66" s="11">
        <f t="shared" si="120"/>
        <v>9</v>
      </c>
      <c r="DX66" s="19">
        <f t="shared" si="121"/>
      </c>
      <c r="DY66" s="11">
        <f t="shared" si="122"/>
      </c>
      <c r="DZ66" s="11">
        <f t="shared" si="123"/>
      </c>
      <c r="EA66" s="11">
        <f t="shared" si="124"/>
      </c>
      <c r="EB66" s="11">
        <f t="shared" si="125"/>
      </c>
      <c r="EC66" s="11">
        <f t="shared" si="126"/>
      </c>
      <c r="ED66" s="11">
        <f t="shared" si="127"/>
      </c>
      <c r="EE66" s="11">
        <f t="shared" si="184"/>
      </c>
      <c r="EF66" s="20">
        <f t="shared" si="185"/>
        <v>0</v>
      </c>
      <c r="EG66" s="11">
        <f t="shared" si="128"/>
      </c>
      <c r="EH66" s="20">
        <f t="shared" si="129"/>
        <v>1</v>
      </c>
      <c r="EI66" s="20">
        <f t="shared" si="130"/>
      </c>
      <c r="EJ66" s="27">
        <f t="shared" si="131"/>
      </c>
      <c r="EL66" s="11">
        <f t="shared" si="132"/>
        <v>0</v>
      </c>
      <c r="EM66" s="19">
        <f t="shared" si="133"/>
      </c>
      <c r="EN66" s="11">
        <f t="shared" si="134"/>
      </c>
      <c r="EO66" s="11">
        <f t="shared" si="135"/>
      </c>
      <c r="EP66" s="11">
        <f t="shared" si="136"/>
      </c>
      <c r="EQ66" s="11">
        <f t="shared" si="137"/>
      </c>
      <c r="ER66" s="11">
        <f t="shared" si="138"/>
      </c>
      <c r="ES66" s="11">
        <f t="shared" si="139"/>
      </c>
      <c r="ET66" s="11">
        <f t="shared" si="186"/>
      </c>
      <c r="EU66" s="20">
        <f t="shared" si="187"/>
        <v>0</v>
      </c>
      <c r="EV66" s="11">
        <f t="shared" si="140"/>
      </c>
      <c r="EW66" s="20">
        <f t="shared" si="141"/>
      </c>
      <c r="EX66" s="20">
        <f t="shared" si="142"/>
      </c>
      <c r="EY66" s="27">
        <f t="shared" si="143"/>
      </c>
      <c r="FA66" s="11">
        <f t="shared" si="144"/>
        <v>0</v>
      </c>
      <c r="FB66" s="19">
        <f t="shared" si="145"/>
      </c>
      <c r="FC66" s="11">
        <f t="shared" si="146"/>
      </c>
      <c r="FD66" s="11">
        <f t="shared" si="147"/>
      </c>
      <c r="FE66" s="11">
        <f t="shared" si="148"/>
      </c>
      <c r="FF66" s="11">
        <f t="shared" si="149"/>
      </c>
      <c r="FG66" s="11">
        <f t="shared" si="150"/>
      </c>
      <c r="FH66" s="11">
        <f t="shared" si="151"/>
      </c>
      <c r="FI66" s="11">
        <f t="shared" si="188"/>
      </c>
      <c r="FJ66" s="20">
        <f t="shared" si="189"/>
        <v>0</v>
      </c>
      <c r="FK66" s="11">
        <f t="shared" si="152"/>
      </c>
      <c r="FL66" s="20">
        <f t="shared" si="153"/>
      </c>
      <c r="FM66" s="20">
        <f t="shared" si="154"/>
      </c>
      <c r="FN66" s="27">
        <f t="shared" si="155"/>
      </c>
      <c r="FP66" s="11">
        <f t="shared" si="156"/>
        <v>0</v>
      </c>
      <c r="FQ66" s="19">
        <f t="shared" si="157"/>
      </c>
      <c r="FR66" s="11">
        <f t="shared" si="158"/>
      </c>
      <c r="FS66" s="11">
        <f t="shared" si="159"/>
      </c>
      <c r="FT66" s="11">
        <f t="shared" si="160"/>
      </c>
      <c r="FU66" s="11">
        <f t="shared" si="161"/>
      </c>
      <c r="FV66" s="11">
        <f t="shared" si="162"/>
      </c>
      <c r="FW66" s="11">
        <f t="shared" si="163"/>
      </c>
      <c r="FX66" s="11">
        <f t="shared" si="190"/>
      </c>
      <c r="FY66" s="20">
        <f t="shared" si="191"/>
        <v>0</v>
      </c>
      <c r="FZ66" s="11">
        <f t="shared" si="164"/>
      </c>
      <c r="GA66" s="20">
        <f t="shared" si="165"/>
      </c>
      <c r="GB66" s="20">
        <f t="shared" si="166"/>
      </c>
      <c r="GC66" s="27">
        <f t="shared" si="167"/>
      </c>
    </row>
    <row r="67" spans="1:185" ht="12.75">
      <c r="A67" s="6">
        <v>38114</v>
      </c>
      <c r="B67" s="7" t="s">
        <v>237</v>
      </c>
      <c r="C67" s="7" t="s">
        <v>199</v>
      </c>
      <c r="D67" s="38"/>
      <c r="E67" s="38"/>
      <c r="G67" s="11">
        <f t="shared" si="24"/>
        <v>0</v>
      </c>
      <c r="H67" s="19">
        <f t="shared" si="25"/>
      </c>
      <c r="I67" s="11">
        <f t="shared" si="26"/>
      </c>
      <c r="J67" s="11">
        <f t="shared" si="27"/>
      </c>
      <c r="K67" s="11">
        <f t="shared" si="28"/>
      </c>
      <c r="L67" s="11">
        <f t="shared" si="29"/>
      </c>
      <c r="M67" s="11">
        <f t="shared" si="30"/>
      </c>
      <c r="N67" s="11">
        <f t="shared" si="31"/>
      </c>
      <c r="O67" s="11">
        <f t="shared" si="168"/>
      </c>
      <c r="P67" s="20">
        <f t="shared" si="169"/>
        <v>0</v>
      </c>
      <c r="Q67" s="11">
        <f t="shared" si="32"/>
      </c>
      <c r="R67" s="20">
        <f t="shared" si="33"/>
      </c>
      <c r="S67" s="20">
        <f t="shared" si="34"/>
      </c>
      <c r="T67" s="27">
        <f t="shared" si="35"/>
      </c>
      <c r="V67" s="11">
        <f t="shared" si="36"/>
        <v>0</v>
      </c>
      <c r="W67" s="19">
        <f t="shared" si="37"/>
      </c>
      <c r="X67" s="11">
        <f t="shared" si="38"/>
      </c>
      <c r="Y67" s="11">
        <f t="shared" si="39"/>
      </c>
      <c r="Z67" s="11">
        <f t="shared" si="40"/>
      </c>
      <c r="AA67" s="11">
        <f t="shared" si="41"/>
      </c>
      <c r="AB67" s="11">
        <f t="shared" si="42"/>
      </c>
      <c r="AC67" s="11">
        <f t="shared" si="43"/>
      </c>
      <c r="AD67" s="11">
        <f t="shared" si="170"/>
      </c>
      <c r="AE67" s="20">
        <f t="shared" si="171"/>
        <v>0</v>
      </c>
      <c r="AF67" s="11">
        <f t="shared" si="44"/>
      </c>
      <c r="AG67" s="20">
        <f t="shared" si="45"/>
      </c>
      <c r="AH67" s="20">
        <f t="shared" si="46"/>
      </c>
      <c r="AI67" s="27">
        <f t="shared" si="47"/>
      </c>
      <c r="AK67" s="11">
        <f t="shared" si="48"/>
        <v>0</v>
      </c>
      <c r="AL67" s="19">
        <f t="shared" si="49"/>
      </c>
      <c r="AM67" s="11">
        <f t="shared" si="50"/>
      </c>
      <c r="AN67" s="11">
        <f t="shared" si="51"/>
      </c>
      <c r="AO67" s="11">
        <f t="shared" si="52"/>
      </c>
      <c r="AP67" s="11">
        <f t="shared" si="53"/>
      </c>
      <c r="AQ67" s="11">
        <f t="shared" si="54"/>
      </c>
      <c r="AR67" s="11">
        <f t="shared" si="55"/>
      </c>
      <c r="AS67" s="11">
        <f t="shared" si="172"/>
      </c>
      <c r="AT67" s="20">
        <f t="shared" si="173"/>
        <v>0</v>
      </c>
      <c r="AU67" s="11">
        <f t="shared" si="56"/>
      </c>
      <c r="AV67" s="20">
        <f t="shared" si="57"/>
      </c>
      <c r="AW67" s="20">
        <f t="shared" si="58"/>
      </c>
      <c r="AX67" s="27">
        <f t="shared" si="59"/>
      </c>
      <c r="AZ67" s="11">
        <f t="shared" si="60"/>
        <v>0</v>
      </c>
      <c r="BA67" s="19">
        <f t="shared" si="61"/>
      </c>
      <c r="BB67" s="11">
        <f t="shared" si="62"/>
      </c>
      <c r="BC67" s="11">
        <f t="shared" si="63"/>
      </c>
      <c r="BD67" s="11">
        <f t="shared" si="64"/>
      </c>
      <c r="BE67" s="11">
        <f t="shared" si="65"/>
      </c>
      <c r="BF67" s="11">
        <f t="shared" si="66"/>
      </c>
      <c r="BG67" s="11">
        <f t="shared" si="67"/>
      </c>
      <c r="BH67" s="11">
        <f t="shared" si="174"/>
      </c>
      <c r="BI67" s="20">
        <f t="shared" si="175"/>
        <v>0</v>
      </c>
      <c r="BJ67" s="11">
        <f t="shared" si="68"/>
      </c>
      <c r="BK67" s="20">
        <f t="shared" si="69"/>
      </c>
      <c r="BL67" s="20">
        <f t="shared" si="70"/>
      </c>
      <c r="BM67" s="27">
        <f t="shared" si="71"/>
      </c>
      <c r="BO67" s="11">
        <f t="shared" si="72"/>
        <v>0</v>
      </c>
      <c r="BP67" s="19">
        <f t="shared" si="73"/>
      </c>
      <c r="BQ67" s="11">
        <f t="shared" si="74"/>
      </c>
      <c r="BR67" s="11">
        <f t="shared" si="75"/>
      </c>
      <c r="BS67" s="11">
        <f t="shared" si="76"/>
      </c>
      <c r="BT67" s="11">
        <f t="shared" si="77"/>
      </c>
      <c r="BU67" s="11">
        <f t="shared" si="78"/>
      </c>
      <c r="BV67" s="11">
        <f t="shared" si="79"/>
      </c>
      <c r="BW67" s="11">
        <f t="shared" si="176"/>
      </c>
      <c r="BX67" s="20">
        <f t="shared" si="177"/>
        <v>0</v>
      </c>
      <c r="BY67" s="11">
        <f t="shared" si="80"/>
      </c>
      <c r="BZ67" s="20">
        <f t="shared" si="81"/>
      </c>
      <c r="CA67" s="20">
        <f t="shared" si="82"/>
      </c>
      <c r="CB67" s="27">
        <f t="shared" si="83"/>
      </c>
      <c r="CD67" s="11">
        <f t="shared" si="84"/>
        <v>15</v>
      </c>
      <c r="CE67" s="19">
        <f t="shared" si="85"/>
      </c>
      <c r="CF67" s="11">
        <f t="shared" si="86"/>
      </c>
      <c r="CG67" s="11">
        <f t="shared" si="87"/>
      </c>
      <c r="CH67" s="11">
        <f t="shared" si="88"/>
      </c>
      <c r="CI67" s="11">
        <f t="shared" si="89"/>
      </c>
      <c r="CJ67" s="11">
        <f t="shared" si="90"/>
      </c>
      <c r="CK67" s="11">
        <f t="shared" si="91"/>
      </c>
      <c r="CL67" s="11">
        <f t="shared" si="178"/>
      </c>
      <c r="CM67" s="20">
        <f t="shared" si="179"/>
        <v>0</v>
      </c>
      <c r="CN67" s="11">
        <f t="shared" si="92"/>
      </c>
      <c r="CO67" s="20">
        <f t="shared" si="93"/>
        <v>1</v>
      </c>
      <c r="CP67" s="20">
        <f t="shared" si="94"/>
      </c>
      <c r="CQ67" s="27">
        <f t="shared" si="95"/>
      </c>
      <c r="CS67" s="11">
        <f t="shared" si="96"/>
        <v>0</v>
      </c>
      <c r="CT67" s="19">
        <f t="shared" si="97"/>
      </c>
      <c r="CU67" s="11">
        <f t="shared" si="98"/>
      </c>
      <c r="CV67" s="11">
        <f t="shared" si="99"/>
      </c>
      <c r="CW67" s="11">
        <f t="shared" si="100"/>
      </c>
      <c r="CX67" s="11">
        <f t="shared" si="101"/>
      </c>
      <c r="CY67" s="11">
        <f t="shared" si="102"/>
      </c>
      <c r="CZ67" s="11">
        <f t="shared" si="103"/>
      </c>
      <c r="DA67" s="11">
        <f t="shared" si="180"/>
      </c>
      <c r="DB67" s="20">
        <f t="shared" si="181"/>
        <v>0</v>
      </c>
      <c r="DC67" s="11">
        <f t="shared" si="104"/>
      </c>
      <c r="DD67" s="20">
        <f t="shared" si="105"/>
      </c>
      <c r="DE67" s="20">
        <f t="shared" si="106"/>
      </c>
      <c r="DF67" s="27">
        <f t="shared" si="107"/>
      </c>
      <c r="DH67" s="11">
        <f t="shared" si="108"/>
        <v>1</v>
      </c>
      <c r="DI67" s="19">
        <f t="shared" si="109"/>
      </c>
      <c r="DJ67" s="11">
        <f t="shared" si="110"/>
      </c>
      <c r="DK67" s="11">
        <f t="shared" si="111"/>
      </c>
      <c r="DL67" s="11">
        <f t="shared" si="112"/>
      </c>
      <c r="DM67" s="11">
        <f t="shared" si="113"/>
      </c>
      <c r="DN67" s="11">
        <f t="shared" si="114"/>
      </c>
      <c r="DO67" s="11">
        <f t="shared" si="115"/>
      </c>
      <c r="DP67" s="11">
        <f t="shared" si="182"/>
      </c>
      <c r="DQ67" s="20">
        <f t="shared" si="183"/>
        <v>0</v>
      </c>
      <c r="DR67" s="11">
        <f t="shared" si="116"/>
        <v>1</v>
      </c>
      <c r="DS67" s="20">
        <f t="shared" si="117"/>
      </c>
      <c r="DT67" s="20">
        <f t="shared" si="118"/>
      </c>
      <c r="DU67" s="27">
        <f t="shared" si="119"/>
      </c>
      <c r="DW67" s="11">
        <f t="shared" si="120"/>
        <v>0</v>
      </c>
      <c r="DX67" s="19">
        <f t="shared" si="121"/>
      </c>
      <c r="DY67" s="11">
        <f t="shared" si="122"/>
      </c>
      <c r="DZ67" s="11">
        <f t="shared" si="123"/>
      </c>
      <c r="EA67" s="11">
        <f t="shared" si="124"/>
      </c>
      <c r="EB67" s="11">
        <f t="shared" si="125"/>
      </c>
      <c r="EC67" s="11">
        <f t="shared" si="126"/>
      </c>
      <c r="ED67" s="11">
        <f t="shared" si="127"/>
      </c>
      <c r="EE67" s="11">
        <f t="shared" si="184"/>
      </c>
      <c r="EF67" s="20">
        <f t="shared" si="185"/>
        <v>0</v>
      </c>
      <c r="EG67" s="11">
        <f t="shared" si="128"/>
      </c>
      <c r="EH67" s="20">
        <f t="shared" si="129"/>
      </c>
      <c r="EI67" s="20">
        <f t="shared" si="130"/>
      </c>
      <c r="EJ67" s="27">
        <f t="shared" si="131"/>
      </c>
      <c r="EL67" s="11">
        <f t="shared" si="132"/>
        <v>0</v>
      </c>
      <c r="EM67" s="19">
        <f t="shared" si="133"/>
      </c>
      <c r="EN67" s="11">
        <f t="shared" si="134"/>
      </c>
      <c r="EO67" s="11">
        <f t="shared" si="135"/>
      </c>
      <c r="EP67" s="11">
        <f t="shared" si="136"/>
      </c>
      <c r="EQ67" s="11">
        <f t="shared" si="137"/>
      </c>
      <c r="ER67" s="11">
        <f t="shared" si="138"/>
      </c>
      <c r="ES67" s="11">
        <f t="shared" si="139"/>
      </c>
      <c r="ET67" s="11">
        <f t="shared" si="186"/>
      </c>
      <c r="EU67" s="20">
        <f t="shared" si="187"/>
        <v>0</v>
      </c>
      <c r="EV67" s="11">
        <f t="shared" si="140"/>
      </c>
      <c r="EW67" s="20">
        <f t="shared" si="141"/>
      </c>
      <c r="EX67" s="20">
        <f t="shared" si="142"/>
      </c>
      <c r="EY67" s="27">
        <f t="shared" si="143"/>
      </c>
      <c r="FA67" s="11">
        <f t="shared" si="144"/>
        <v>0</v>
      </c>
      <c r="FB67" s="19">
        <f t="shared" si="145"/>
      </c>
      <c r="FC67" s="11">
        <f t="shared" si="146"/>
      </c>
      <c r="FD67" s="11">
        <f t="shared" si="147"/>
      </c>
      <c r="FE67" s="11">
        <f t="shared" si="148"/>
      </c>
      <c r="FF67" s="11">
        <f t="shared" si="149"/>
      </c>
      <c r="FG67" s="11">
        <f t="shared" si="150"/>
      </c>
      <c r="FH67" s="11">
        <f t="shared" si="151"/>
      </c>
      <c r="FI67" s="11">
        <f t="shared" si="188"/>
      </c>
      <c r="FJ67" s="20">
        <f t="shared" si="189"/>
        <v>0</v>
      </c>
      <c r="FK67" s="11">
        <f t="shared" si="152"/>
      </c>
      <c r="FL67" s="20">
        <f t="shared" si="153"/>
      </c>
      <c r="FM67" s="20">
        <f t="shared" si="154"/>
      </c>
      <c r="FN67" s="27">
        <f t="shared" si="155"/>
      </c>
      <c r="FP67" s="11">
        <f t="shared" si="156"/>
        <v>0</v>
      </c>
      <c r="FQ67" s="19">
        <f t="shared" si="157"/>
      </c>
      <c r="FR67" s="11">
        <f t="shared" si="158"/>
      </c>
      <c r="FS67" s="11">
        <f t="shared" si="159"/>
      </c>
      <c r="FT67" s="11">
        <f t="shared" si="160"/>
      </c>
      <c r="FU67" s="11">
        <f t="shared" si="161"/>
      </c>
      <c r="FV67" s="11">
        <f t="shared" si="162"/>
      </c>
      <c r="FW67" s="11">
        <f t="shared" si="163"/>
      </c>
      <c r="FX67" s="11">
        <f t="shared" si="190"/>
      </c>
      <c r="FY67" s="20">
        <f t="shared" si="191"/>
        <v>0</v>
      </c>
      <c r="FZ67" s="11">
        <f t="shared" si="164"/>
      </c>
      <c r="GA67" s="20">
        <f t="shared" si="165"/>
      </c>
      <c r="GB67" s="20">
        <f t="shared" si="166"/>
      </c>
      <c r="GC67" s="27">
        <f t="shared" si="167"/>
      </c>
    </row>
    <row r="68" spans="1:185" ht="12.75">
      <c r="A68" s="6">
        <v>38115</v>
      </c>
      <c r="B68" s="7" t="s">
        <v>238</v>
      </c>
      <c r="C68" s="7" t="s">
        <v>32</v>
      </c>
      <c r="D68" s="38"/>
      <c r="E68" s="38"/>
      <c r="G68" s="11">
        <f t="shared" si="24"/>
        <v>0</v>
      </c>
      <c r="H68" s="19">
        <f t="shared" si="25"/>
      </c>
      <c r="I68" s="11">
        <f t="shared" si="26"/>
      </c>
      <c r="J68" s="11">
        <f t="shared" si="27"/>
      </c>
      <c r="K68" s="11">
        <f t="shared" si="28"/>
      </c>
      <c r="L68" s="11">
        <f t="shared" si="29"/>
      </c>
      <c r="M68" s="11">
        <f t="shared" si="30"/>
      </c>
      <c r="N68" s="11">
        <f t="shared" si="31"/>
      </c>
      <c r="O68" s="11">
        <f t="shared" si="168"/>
      </c>
      <c r="P68" s="20">
        <f t="shared" si="169"/>
        <v>0</v>
      </c>
      <c r="Q68" s="11">
        <f t="shared" si="32"/>
      </c>
      <c r="R68" s="20">
        <f t="shared" si="33"/>
      </c>
      <c r="S68" s="20">
        <f t="shared" si="34"/>
      </c>
      <c r="T68" s="27">
        <f t="shared" si="35"/>
      </c>
      <c r="V68" s="11">
        <f t="shared" si="36"/>
        <v>11</v>
      </c>
      <c r="W68" s="19">
        <f t="shared" si="37"/>
      </c>
      <c r="X68" s="11">
        <f t="shared" si="38"/>
      </c>
      <c r="Y68" s="11">
        <f t="shared" si="39"/>
      </c>
      <c r="Z68" s="11">
        <f t="shared" si="40"/>
      </c>
      <c r="AA68" s="11">
        <f t="shared" si="41"/>
      </c>
      <c r="AB68" s="11">
        <f t="shared" si="42"/>
      </c>
      <c r="AC68" s="11">
        <f t="shared" si="43"/>
      </c>
      <c r="AD68" s="11">
        <f t="shared" si="170"/>
      </c>
      <c r="AE68" s="20">
        <f t="shared" si="171"/>
        <v>0</v>
      </c>
      <c r="AF68" s="11">
        <f t="shared" si="44"/>
      </c>
      <c r="AG68" s="20">
        <f t="shared" si="45"/>
        <v>1</v>
      </c>
      <c r="AH68" s="20">
        <f t="shared" si="46"/>
      </c>
      <c r="AI68" s="27">
        <f t="shared" si="47"/>
      </c>
      <c r="AK68" s="11">
        <f t="shared" si="48"/>
        <v>0</v>
      </c>
      <c r="AL68" s="19">
        <f t="shared" si="49"/>
      </c>
      <c r="AM68" s="11">
        <f t="shared" si="50"/>
      </c>
      <c r="AN68" s="11">
        <f t="shared" si="51"/>
      </c>
      <c r="AO68" s="11">
        <f t="shared" si="52"/>
      </c>
      <c r="AP68" s="11">
        <f t="shared" si="53"/>
      </c>
      <c r="AQ68" s="11">
        <f t="shared" si="54"/>
      </c>
      <c r="AR68" s="11">
        <f t="shared" si="55"/>
      </c>
      <c r="AS68" s="11">
        <f t="shared" si="172"/>
      </c>
      <c r="AT68" s="20">
        <f t="shared" si="173"/>
        <v>0</v>
      </c>
      <c r="AU68" s="11">
        <f t="shared" si="56"/>
      </c>
      <c r="AV68" s="20">
        <f t="shared" si="57"/>
      </c>
      <c r="AW68" s="20">
        <f t="shared" si="58"/>
      </c>
      <c r="AX68" s="27">
        <f t="shared" si="59"/>
      </c>
      <c r="AZ68" s="11">
        <f t="shared" si="60"/>
        <v>0</v>
      </c>
      <c r="BA68" s="19">
        <f t="shared" si="61"/>
      </c>
      <c r="BB68" s="11">
        <f t="shared" si="62"/>
      </c>
      <c r="BC68" s="11">
        <f t="shared" si="63"/>
      </c>
      <c r="BD68" s="11">
        <f t="shared" si="64"/>
      </c>
      <c r="BE68" s="11">
        <f t="shared" si="65"/>
      </c>
      <c r="BF68" s="11">
        <f t="shared" si="66"/>
      </c>
      <c r="BG68" s="11">
        <f t="shared" si="67"/>
      </c>
      <c r="BH68" s="11">
        <f t="shared" si="174"/>
      </c>
      <c r="BI68" s="20">
        <f t="shared" si="175"/>
        <v>0</v>
      </c>
      <c r="BJ68" s="11">
        <f t="shared" si="68"/>
      </c>
      <c r="BK68" s="20">
        <f t="shared" si="69"/>
      </c>
      <c r="BL68" s="20">
        <f t="shared" si="70"/>
      </c>
      <c r="BM68" s="27">
        <f t="shared" si="71"/>
      </c>
      <c r="BO68" s="11">
        <f t="shared" si="72"/>
        <v>1</v>
      </c>
      <c r="BP68" s="19">
        <f t="shared" si="73"/>
      </c>
      <c r="BQ68" s="11">
        <f t="shared" si="74"/>
      </c>
      <c r="BR68" s="11">
        <f t="shared" si="75"/>
      </c>
      <c r="BS68" s="11">
        <f t="shared" si="76"/>
      </c>
      <c r="BT68" s="11">
        <f t="shared" si="77"/>
      </c>
      <c r="BU68" s="11">
        <f t="shared" si="78"/>
      </c>
      <c r="BV68" s="11">
        <f t="shared" si="79"/>
      </c>
      <c r="BW68" s="11">
        <f t="shared" si="176"/>
      </c>
      <c r="BX68" s="20">
        <f t="shared" si="177"/>
        <v>0</v>
      </c>
      <c r="BY68" s="11">
        <f t="shared" si="80"/>
        <v>1</v>
      </c>
      <c r="BZ68" s="20">
        <f t="shared" si="81"/>
      </c>
      <c r="CA68" s="20">
        <f t="shared" si="82"/>
      </c>
      <c r="CB68" s="27">
        <f t="shared" si="83"/>
      </c>
      <c r="CD68" s="11">
        <f t="shared" si="84"/>
        <v>0</v>
      </c>
      <c r="CE68" s="19">
        <f t="shared" si="85"/>
      </c>
      <c r="CF68" s="11">
        <f t="shared" si="86"/>
      </c>
      <c r="CG68" s="11">
        <f t="shared" si="87"/>
      </c>
      <c r="CH68" s="11">
        <f t="shared" si="88"/>
      </c>
      <c r="CI68" s="11">
        <f t="shared" si="89"/>
      </c>
      <c r="CJ68" s="11">
        <f t="shared" si="90"/>
      </c>
      <c r="CK68" s="11">
        <f t="shared" si="91"/>
      </c>
      <c r="CL68" s="11">
        <f t="shared" si="178"/>
      </c>
      <c r="CM68" s="20">
        <f t="shared" si="179"/>
        <v>0</v>
      </c>
      <c r="CN68" s="11">
        <f t="shared" si="92"/>
      </c>
      <c r="CO68" s="20">
        <f t="shared" si="93"/>
      </c>
      <c r="CP68" s="20">
        <f t="shared" si="94"/>
      </c>
      <c r="CQ68" s="27">
        <f t="shared" si="95"/>
      </c>
      <c r="CS68" s="11">
        <f t="shared" si="96"/>
        <v>0</v>
      </c>
      <c r="CT68" s="19">
        <f t="shared" si="97"/>
      </c>
      <c r="CU68" s="11">
        <f t="shared" si="98"/>
      </c>
      <c r="CV68" s="11">
        <f t="shared" si="99"/>
      </c>
      <c r="CW68" s="11">
        <f t="shared" si="100"/>
      </c>
      <c r="CX68" s="11">
        <f t="shared" si="101"/>
      </c>
      <c r="CY68" s="11">
        <f t="shared" si="102"/>
      </c>
      <c r="CZ68" s="11">
        <f t="shared" si="103"/>
      </c>
      <c r="DA68" s="11">
        <f t="shared" si="180"/>
      </c>
      <c r="DB68" s="20">
        <f t="shared" si="181"/>
        <v>0</v>
      </c>
      <c r="DC68" s="11">
        <f t="shared" si="104"/>
      </c>
      <c r="DD68" s="20">
        <f t="shared" si="105"/>
      </c>
      <c r="DE68" s="20">
        <f t="shared" si="106"/>
      </c>
      <c r="DF68" s="27">
        <f t="shared" si="107"/>
      </c>
      <c r="DH68" s="11">
        <f t="shared" si="108"/>
        <v>0</v>
      </c>
      <c r="DI68" s="19">
        <f t="shared" si="109"/>
      </c>
      <c r="DJ68" s="11">
        <f t="shared" si="110"/>
      </c>
      <c r="DK68" s="11">
        <f t="shared" si="111"/>
      </c>
      <c r="DL68" s="11">
        <f t="shared" si="112"/>
      </c>
      <c r="DM68" s="11">
        <f t="shared" si="113"/>
      </c>
      <c r="DN68" s="11">
        <f t="shared" si="114"/>
      </c>
      <c r="DO68" s="11">
        <f t="shared" si="115"/>
      </c>
      <c r="DP68" s="11">
        <f t="shared" si="182"/>
      </c>
      <c r="DQ68" s="20">
        <f t="shared" si="183"/>
        <v>0</v>
      </c>
      <c r="DR68" s="11">
        <f t="shared" si="116"/>
      </c>
      <c r="DS68" s="20">
        <f t="shared" si="117"/>
      </c>
      <c r="DT68" s="20">
        <f t="shared" si="118"/>
      </c>
      <c r="DU68" s="27">
        <f t="shared" si="119"/>
      </c>
      <c r="DW68" s="11">
        <f t="shared" si="120"/>
        <v>0</v>
      </c>
      <c r="DX68" s="19">
        <f t="shared" si="121"/>
      </c>
      <c r="DY68" s="11">
        <f t="shared" si="122"/>
      </c>
      <c r="DZ68" s="11">
        <f t="shared" si="123"/>
      </c>
      <c r="EA68" s="11">
        <f t="shared" si="124"/>
      </c>
      <c r="EB68" s="11">
        <f t="shared" si="125"/>
      </c>
      <c r="EC68" s="11">
        <f t="shared" si="126"/>
      </c>
      <c r="ED68" s="11">
        <f t="shared" si="127"/>
      </c>
      <c r="EE68" s="11">
        <f t="shared" si="184"/>
      </c>
      <c r="EF68" s="20">
        <f t="shared" si="185"/>
        <v>0</v>
      </c>
      <c r="EG68" s="11">
        <f t="shared" si="128"/>
      </c>
      <c r="EH68" s="20">
        <f t="shared" si="129"/>
      </c>
      <c r="EI68" s="20">
        <f t="shared" si="130"/>
      </c>
      <c r="EJ68" s="27">
        <f t="shared" si="131"/>
      </c>
      <c r="EL68" s="11">
        <f t="shared" si="132"/>
        <v>0</v>
      </c>
      <c r="EM68" s="19">
        <f t="shared" si="133"/>
      </c>
      <c r="EN68" s="11">
        <f t="shared" si="134"/>
      </c>
      <c r="EO68" s="11">
        <f t="shared" si="135"/>
      </c>
      <c r="EP68" s="11">
        <f t="shared" si="136"/>
      </c>
      <c r="EQ68" s="11">
        <f t="shared" si="137"/>
      </c>
      <c r="ER68" s="11">
        <f t="shared" si="138"/>
      </c>
      <c r="ES68" s="11">
        <f t="shared" si="139"/>
      </c>
      <c r="ET68" s="11">
        <f t="shared" si="186"/>
      </c>
      <c r="EU68" s="20">
        <f t="shared" si="187"/>
        <v>0</v>
      </c>
      <c r="EV68" s="11">
        <f t="shared" si="140"/>
      </c>
      <c r="EW68" s="20">
        <f t="shared" si="141"/>
      </c>
      <c r="EX68" s="20">
        <f t="shared" si="142"/>
      </c>
      <c r="EY68" s="27">
        <f t="shared" si="143"/>
      </c>
      <c r="FA68" s="11">
        <f t="shared" si="144"/>
        <v>0</v>
      </c>
      <c r="FB68" s="19">
        <f t="shared" si="145"/>
      </c>
      <c r="FC68" s="11">
        <f t="shared" si="146"/>
      </c>
      <c r="FD68" s="11">
        <f t="shared" si="147"/>
      </c>
      <c r="FE68" s="11">
        <f t="shared" si="148"/>
      </c>
      <c r="FF68" s="11">
        <f t="shared" si="149"/>
      </c>
      <c r="FG68" s="11">
        <f t="shared" si="150"/>
      </c>
      <c r="FH68" s="11">
        <f t="shared" si="151"/>
      </c>
      <c r="FI68" s="11">
        <f t="shared" si="188"/>
      </c>
      <c r="FJ68" s="20">
        <f t="shared" si="189"/>
        <v>0</v>
      </c>
      <c r="FK68" s="11">
        <f t="shared" si="152"/>
      </c>
      <c r="FL68" s="20">
        <f t="shared" si="153"/>
      </c>
      <c r="FM68" s="20">
        <f t="shared" si="154"/>
      </c>
      <c r="FN68" s="27">
        <f t="shared" si="155"/>
      </c>
      <c r="FP68" s="11">
        <f t="shared" si="156"/>
        <v>0</v>
      </c>
      <c r="FQ68" s="19">
        <f t="shared" si="157"/>
      </c>
      <c r="FR68" s="11">
        <f t="shared" si="158"/>
      </c>
      <c r="FS68" s="11">
        <f t="shared" si="159"/>
      </c>
      <c r="FT68" s="11">
        <f t="shared" si="160"/>
      </c>
      <c r="FU68" s="11">
        <f t="shared" si="161"/>
      </c>
      <c r="FV68" s="11">
        <f t="shared" si="162"/>
      </c>
      <c r="FW68" s="11">
        <f t="shared" si="163"/>
      </c>
      <c r="FX68" s="11">
        <f t="shared" si="190"/>
      </c>
      <c r="FY68" s="20">
        <f t="shared" si="191"/>
        <v>0</v>
      </c>
      <c r="FZ68" s="11">
        <f t="shared" si="164"/>
      </c>
      <c r="GA68" s="20">
        <f t="shared" si="165"/>
      </c>
      <c r="GB68" s="20">
        <f t="shared" si="166"/>
      </c>
      <c r="GC68" s="27">
        <f t="shared" si="167"/>
      </c>
    </row>
    <row r="69" spans="1:185" ht="12.75">
      <c r="A69" s="6">
        <v>38115</v>
      </c>
      <c r="B69" s="7" t="s">
        <v>35</v>
      </c>
      <c r="C69" s="7" t="s">
        <v>192</v>
      </c>
      <c r="D69" s="38"/>
      <c r="E69" s="38"/>
      <c r="G69" s="11">
        <f t="shared" si="24"/>
        <v>1</v>
      </c>
      <c r="H69" s="19">
        <f t="shared" si="25"/>
      </c>
      <c r="I69" s="11">
        <f t="shared" si="26"/>
      </c>
      <c r="J69" s="11">
        <f t="shared" si="27"/>
      </c>
      <c r="K69" s="11">
        <f t="shared" si="28"/>
      </c>
      <c r="L69" s="11">
        <f t="shared" si="29"/>
      </c>
      <c r="M69" s="11">
        <f t="shared" si="30"/>
      </c>
      <c r="N69" s="11">
        <f t="shared" si="31"/>
      </c>
      <c r="O69" s="11">
        <f t="shared" si="168"/>
      </c>
      <c r="P69" s="20">
        <f t="shared" si="169"/>
        <v>0</v>
      </c>
      <c r="Q69" s="11">
        <f t="shared" si="32"/>
        <v>1</v>
      </c>
      <c r="R69" s="20">
        <f t="shared" si="33"/>
      </c>
      <c r="S69" s="20">
        <f t="shared" si="34"/>
      </c>
      <c r="T69" s="27">
        <f t="shared" si="35"/>
      </c>
      <c r="V69" s="11">
        <f t="shared" si="36"/>
        <v>0</v>
      </c>
      <c r="W69" s="19">
        <f t="shared" si="37"/>
      </c>
      <c r="X69" s="11">
        <f t="shared" si="38"/>
      </c>
      <c r="Y69" s="11">
        <f t="shared" si="39"/>
      </c>
      <c r="Z69" s="11">
        <f t="shared" si="40"/>
      </c>
      <c r="AA69" s="11">
        <f t="shared" si="41"/>
      </c>
      <c r="AB69" s="11">
        <f t="shared" si="42"/>
      </c>
      <c r="AC69" s="11">
        <f t="shared" si="43"/>
      </c>
      <c r="AD69" s="11">
        <f t="shared" si="170"/>
      </c>
      <c r="AE69" s="20">
        <f t="shared" si="171"/>
        <v>0</v>
      </c>
      <c r="AF69" s="11">
        <f t="shared" si="44"/>
      </c>
      <c r="AG69" s="20">
        <f t="shared" si="45"/>
      </c>
      <c r="AH69" s="20">
        <f t="shared" si="46"/>
      </c>
      <c r="AI69" s="27">
        <f t="shared" si="47"/>
      </c>
      <c r="AK69" s="11">
        <f t="shared" si="48"/>
        <v>0</v>
      </c>
      <c r="AL69" s="19">
        <f t="shared" si="49"/>
      </c>
      <c r="AM69" s="11">
        <f t="shared" si="50"/>
      </c>
      <c r="AN69" s="11">
        <f t="shared" si="51"/>
      </c>
      <c r="AO69" s="11">
        <f t="shared" si="52"/>
      </c>
      <c r="AP69" s="11">
        <f t="shared" si="53"/>
      </c>
      <c r="AQ69" s="11">
        <f t="shared" si="54"/>
      </c>
      <c r="AR69" s="11">
        <f t="shared" si="55"/>
      </c>
      <c r="AS69" s="11">
        <f t="shared" si="172"/>
      </c>
      <c r="AT69" s="20">
        <f t="shared" si="173"/>
        <v>0</v>
      </c>
      <c r="AU69" s="11">
        <f t="shared" si="56"/>
      </c>
      <c r="AV69" s="20">
        <f t="shared" si="57"/>
      </c>
      <c r="AW69" s="20">
        <f t="shared" si="58"/>
      </c>
      <c r="AX69" s="27">
        <f t="shared" si="59"/>
      </c>
      <c r="AZ69" s="11">
        <f t="shared" si="60"/>
        <v>0</v>
      </c>
      <c r="BA69" s="19">
        <f t="shared" si="61"/>
      </c>
      <c r="BB69" s="11">
        <f t="shared" si="62"/>
      </c>
      <c r="BC69" s="11">
        <f t="shared" si="63"/>
      </c>
      <c r="BD69" s="11">
        <f t="shared" si="64"/>
      </c>
      <c r="BE69" s="11">
        <f t="shared" si="65"/>
      </c>
      <c r="BF69" s="11">
        <f t="shared" si="66"/>
      </c>
      <c r="BG69" s="11">
        <f t="shared" si="67"/>
      </c>
      <c r="BH69" s="11">
        <f t="shared" si="174"/>
      </c>
      <c r="BI69" s="20">
        <f t="shared" si="175"/>
        <v>0</v>
      </c>
      <c r="BJ69" s="11">
        <f t="shared" si="68"/>
      </c>
      <c r="BK69" s="20">
        <f t="shared" si="69"/>
      </c>
      <c r="BL69" s="20">
        <f t="shared" si="70"/>
      </c>
      <c r="BM69" s="27">
        <f t="shared" si="71"/>
      </c>
      <c r="BO69" s="11">
        <f t="shared" si="72"/>
        <v>0</v>
      </c>
      <c r="BP69" s="19">
        <f t="shared" si="73"/>
      </c>
      <c r="BQ69" s="11">
        <f t="shared" si="74"/>
      </c>
      <c r="BR69" s="11">
        <f t="shared" si="75"/>
      </c>
      <c r="BS69" s="11">
        <f t="shared" si="76"/>
      </c>
      <c r="BT69" s="11">
        <f t="shared" si="77"/>
      </c>
      <c r="BU69" s="11">
        <f t="shared" si="78"/>
      </c>
      <c r="BV69" s="11">
        <f t="shared" si="79"/>
      </c>
      <c r="BW69" s="11">
        <f t="shared" si="176"/>
      </c>
      <c r="BX69" s="20">
        <f t="shared" si="177"/>
        <v>0</v>
      </c>
      <c r="BY69" s="11">
        <f t="shared" si="80"/>
      </c>
      <c r="BZ69" s="20">
        <f t="shared" si="81"/>
      </c>
      <c r="CA69" s="20">
        <f t="shared" si="82"/>
      </c>
      <c r="CB69" s="27">
        <f t="shared" si="83"/>
      </c>
      <c r="CD69" s="11">
        <f t="shared" si="84"/>
        <v>0</v>
      </c>
      <c r="CE69" s="19">
        <f t="shared" si="85"/>
      </c>
      <c r="CF69" s="11">
        <f t="shared" si="86"/>
      </c>
      <c r="CG69" s="11">
        <f t="shared" si="87"/>
      </c>
      <c r="CH69" s="11">
        <f t="shared" si="88"/>
      </c>
      <c r="CI69" s="11">
        <f t="shared" si="89"/>
      </c>
      <c r="CJ69" s="11">
        <f t="shared" si="90"/>
      </c>
      <c r="CK69" s="11">
        <f t="shared" si="91"/>
      </c>
      <c r="CL69" s="11">
        <f t="shared" si="178"/>
      </c>
      <c r="CM69" s="20">
        <f t="shared" si="179"/>
        <v>0</v>
      </c>
      <c r="CN69" s="11">
        <f t="shared" si="92"/>
      </c>
      <c r="CO69" s="20">
        <f t="shared" si="93"/>
      </c>
      <c r="CP69" s="20">
        <f t="shared" si="94"/>
      </c>
      <c r="CQ69" s="27">
        <f t="shared" si="95"/>
      </c>
      <c r="CS69" s="11">
        <f t="shared" si="96"/>
        <v>10</v>
      </c>
      <c r="CT69" s="19">
        <f t="shared" si="97"/>
      </c>
      <c r="CU69" s="11">
        <f t="shared" si="98"/>
      </c>
      <c r="CV69" s="11">
        <f t="shared" si="99"/>
      </c>
      <c r="CW69" s="11">
        <f t="shared" si="100"/>
      </c>
      <c r="CX69" s="11">
        <f t="shared" si="101"/>
      </c>
      <c r="CY69" s="11">
        <f t="shared" si="102"/>
      </c>
      <c r="CZ69" s="11">
        <f t="shared" si="103"/>
      </c>
      <c r="DA69" s="11">
        <f t="shared" si="180"/>
      </c>
      <c r="DB69" s="20">
        <f t="shared" si="181"/>
        <v>0</v>
      </c>
      <c r="DC69" s="11">
        <f t="shared" si="104"/>
      </c>
      <c r="DD69" s="20">
        <f t="shared" si="105"/>
        <v>1</v>
      </c>
      <c r="DE69" s="20">
        <f t="shared" si="106"/>
      </c>
      <c r="DF69" s="27">
        <f t="shared" si="107"/>
      </c>
      <c r="DH69" s="11">
        <f t="shared" si="108"/>
        <v>0</v>
      </c>
      <c r="DI69" s="19">
        <f t="shared" si="109"/>
      </c>
      <c r="DJ69" s="11">
        <f t="shared" si="110"/>
      </c>
      <c r="DK69" s="11">
        <f t="shared" si="111"/>
      </c>
      <c r="DL69" s="11">
        <f t="shared" si="112"/>
      </c>
      <c r="DM69" s="11">
        <f t="shared" si="113"/>
      </c>
      <c r="DN69" s="11">
        <f t="shared" si="114"/>
      </c>
      <c r="DO69" s="11">
        <f t="shared" si="115"/>
      </c>
      <c r="DP69" s="11">
        <f t="shared" si="182"/>
      </c>
      <c r="DQ69" s="20">
        <f t="shared" si="183"/>
        <v>0</v>
      </c>
      <c r="DR69" s="11">
        <f t="shared" si="116"/>
      </c>
      <c r="DS69" s="20">
        <f t="shared" si="117"/>
      </c>
      <c r="DT69" s="20">
        <f t="shared" si="118"/>
      </c>
      <c r="DU69" s="27">
        <f t="shared" si="119"/>
      </c>
      <c r="DW69" s="11">
        <f t="shared" si="120"/>
        <v>0</v>
      </c>
      <c r="DX69" s="19">
        <f t="shared" si="121"/>
      </c>
      <c r="DY69" s="11">
        <f t="shared" si="122"/>
      </c>
      <c r="DZ69" s="11">
        <f t="shared" si="123"/>
      </c>
      <c r="EA69" s="11">
        <f t="shared" si="124"/>
      </c>
      <c r="EB69" s="11">
        <f t="shared" si="125"/>
      </c>
      <c r="EC69" s="11">
        <f t="shared" si="126"/>
      </c>
      <c r="ED69" s="11">
        <f t="shared" si="127"/>
      </c>
      <c r="EE69" s="11">
        <f t="shared" si="184"/>
      </c>
      <c r="EF69" s="20">
        <f t="shared" si="185"/>
        <v>0</v>
      </c>
      <c r="EG69" s="11">
        <f t="shared" si="128"/>
      </c>
      <c r="EH69" s="20">
        <f t="shared" si="129"/>
      </c>
      <c r="EI69" s="20">
        <f t="shared" si="130"/>
      </c>
      <c r="EJ69" s="27">
        <f t="shared" si="131"/>
      </c>
      <c r="EL69" s="11">
        <f t="shared" si="132"/>
        <v>0</v>
      </c>
      <c r="EM69" s="19">
        <f t="shared" si="133"/>
      </c>
      <c r="EN69" s="11">
        <f t="shared" si="134"/>
      </c>
      <c r="EO69" s="11">
        <f t="shared" si="135"/>
      </c>
      <c r="EP69" s="11">
        <f t="shared" si="136"/>
      </c>
      <c r="EQ69" s="11">
        <f t="shared" si="137"/>
      </c>
      <c r="ER69" s="11">
        <f t="shared" si="138"/>
      </c>
      <c r="ES69" s="11">
        <f t="shared" si="139"/>
      </c>
      <c r="ET69" s="11">
        <f t="shared" si="186"/>
      </c>
      <c r="EU69" s="20">
        <f t="shared" si="187"/>
        <v>0</v>
      </c>
      <c r="EV69" s="11">
        <f t="shared" si="140"/>
      </c>
      <c r="EW69" s="20">
        <f t="shared" si="141"/>
      </c>
      <c r="EX69" s="20">
        <f t="shared" si="142"/>
      </c>
      <c r="EY69" s="27">
        <f t="shared" si="143"/>
      </c>
      <c r="FA69" s="11">
        <f t="shared" si="144"/>
        <v>0</v>
      </c>
      <c r="FB69" s="19">
        <f t="shared" si="145"/>
      </c>
      <c r="FC69" s="11">
        <f t="shared" si="146"/>
      </c>
      <c r="FD69" s="11">
        <f t="shared" si="147"/>
      </c>
      <c r="FE69" s="11">
        <f t="shared" si="148"/>
      </c>
      <c r="FF69" s="11">
        <f t="shared" si="149"/>
      </c>
      <c r="FG69" s="11">
        <f t="shared" si="150"/>
      </c>
      <c r="FH69" s="11">
        <f t="shared" si="151"/>
      </c>
      <c r="FI69" s="11">
        <f t="shared" si="188"/>
      </c>
      <c r="FJ69" s="20">
        <f t="shared" si="189"/>
        <v>0</v>
      </c>
      <c r="FK69" s="11">
        <f t="shared" si="152"/>
      </c>
      <c r="FL69" s="20">
        <f t="shared" si="153"/>
      </c>
      <c r="FM69" s="20">
        <f t="shared" si="154"/>
      </c>
      <c r="FN69" s="27">
        <f t="shared" si="155"/>
      </c>
      <c r="FP69" s="11">
        <f t="shared" si="156"/>
        <v>0</v>
      </c>
      <c r="FQ69" s="19">
        <f t="shared" si="157"/>
      </c>
      <c r="FR69" s="11">
        <f t="shared" si="158"/>
      </c>
      <c r="FS69" s="11">
        <f t="shared" si="159"/>
      </c>
      <c r="FT69" s="11">
        <f t="shared" si="160"/>
      </c>
      <c r="FU69" s="11">
        <f t="shared" si="161"/>
      </c>
      <c r="FV69" s="11">
        <f t="shared" si="162"/>
      </c>
      <c r="FW69" s="11">
        <f t="shared" si="163"/>
      </c>
      <c r="FX69" s="11">
        <f t="shared" si="190"/>
      </c>
      <c r="FY69" s="20">
        <f t="shared" si="191"/>
        <v>0</v>
      </c>
      <c r="FZ69" s="11">
        <f t="shared" si="164"/>
      </c>
      <c r="GA69" s="20">
        <f t="shared" si="165"/>
      </c>
      <c r="GB69" s="20">
        <f t="shared" si="166"/>
      </c>
      <c r="GC69" s="27">
        <f t="shared" si="167"/>
      </c>
    </row>
    <row r="70" spans="1:185" ht="12.75">
      <c r="A70" s="6">
        <v>38115</v>
      </c>
      <c r="B70" s="7" t="s">
        <v>239</v>
      </c>
      <c r="C70" s="7" t="s">
        <v>189</v>
      </c>
      <c r="D70" s="38"/>
      <c r="E70" s="38"/>
      <c r="G70" s="11">
        <f t="shared" si="24"/>
        <v>0</v>
      </c>
      <c r="H70" s="19">
        <f t="shared" si="25"/>
      </c>
      <c r="I70" s="11">
        <f t="shared" si="26"/>
      </c>
      <c r="J70" s="11">
        <f t="shared" si="27"/>
      </c>
      <c r="K70" s="11">
        <f t="shared" si="28"/>
      </c>
      <c r="L70" s="11">
        <f t="shared" si="29"/>
      </c>
      <c r="M70" s="11">
        <f t="shared" si="30"/>
      </c>
      <c r="N70" s="11">
        <f t="shared" si="31"/>
      </c>
      <c r="O70" s="11">
        <f t="shared" si="168"/>
      </c>
      <c r="P70" s="20">
        <f t="shared" si="169"/>
        <v>0</v>
      </c>
      <c r="Q70" s="11">
        <f t="shared" si="32"/>
      </c>
      <c r="R70" s="20">
        <f t="shared" si="33"/>
      </c>
      <c r="S70" s="20">
        <f t="shared" si="34"/>
      </c>
      <c r="T70" s="27">
        <f t="shared" si="35"/>
      </c>
      <c r="V70" s="11">
        <f t="shared" si="36"/>
        <v>0</v>
      </c>
      <c r="W70" s="19">
        <f t="shared" si="37"/>
      </c>
      <c r="X70" s="11">
        <f t="shared" si="38"/>
      </c>
      <c r="Y70" s="11">
        <f t="shared" si="39"/>
      </c>
      <c r="Z70" s="11">
        <f t="shared" si="40"/>
      </c>
      <c r="AA70" s="11">
        <f t="shared" si="41"/>
      </c>
      <c r="AB70" s="11">
        <f t="shared" si="42"/>
      </c>
      <c r="AC70" s="11">
        <f t="shared" si="43"/>
      </c>
      <c r="AD70" s="11">
        <f t="shared" si="170"/>
      </c>
      <c r="AE70" s="20">
        <f t="shared" si="171"/>
        <v>0</v>
      </c>
      <c r="AF70" s="11">
        <f t="shared" si="44"/>
      </c>
      <c r="AG70" s="20">
        <f t="shared" si="45"/>
      </c>
      <c r="AH70" s="20">
        <f t="shared" si="46"/>
      </c>
      <c r="AI70" s="27">
        <f t="shared" si="47"/>
      </c>
      <c r="AK70" s="11">
        <f t="shared" si="48"/>
        <v>0</v>
      </c>
      <c r="AL70" s="19">
        <f t="shared" si="49"/>
      </c>
      <c r="AM70" s="11">
        <f t="shared" si="50"/>
      </c>
      <c r="AN70" s="11">
        <f t="shared" si="51"/>
      </c>
      <c r="AO70" s="11">
        <f t="shared" si="52"/>
      </c>
      <c r="AP70" s="11">
        <f t="shared" si="53"/>
      </c>
      <c r="AQ70" s="11">
        <f t="shared" si="54"/>
      </c>
      <c r="AR70" s="11">
        <f t="shared" si="55"/>
      </c>
      <c r="AS70" s="11">
        <f t="shared" si="172"/>
      </c>
      <c r="AT70" s="20">
        <f t="shared" si="173"/>
        <v>0</v>
      </c>
      <c r="AU70" s="11">
        <f t="shared" si="56"/>
      </c>
      <c r="AV70" s="20">
        <f t="shared" si="57"/>
      </c>
      <c r="AW70" s="20">
        <f t="shared" si="58"/>
      </c>
      <c r="AX70" s="27">
        <f t="shared" si="59"/>
      </c>
      <c r="AZ70" s="11">
        <f t="shared" si="60"/>
        <v>0</v>
      </c>
      <c r="BA70" s="19">
        <f t="shared" si="61"/>
      </c>
      <c r="BB70" s="11">
        <f t="shared" si="62"/>
      </c>
      <c r="BC70" s="11">
        <f t="shared" si="63"/>
      </c>
      <c r="BD70" s="11">
        <f t="shared" si="64"/>
      </c>
      <c r="BE70" s="11">
        <f t="shared" si="65"/>
      </c>
      <c r="BF70" s="11">
        <f t="shared" si="66"/>
      </c>
      <c r="BG70" s="11">
        <f t="shared" si="67"/>
      </c>
      <c r="BH70" s="11">
        <f t="shared" si="174"/>
      </c>
      <c r="BI70" s="20">
        <f t="shared" si="175"/>
        <v>0</v>
      </c>
      <c r="BJ70" s="11">
        <f t="shared" si="68"/>
      </c>
      <c r="BK70" s="20">
        <f t="shared" si="69"/>
      </c>
      <c r="BL70" s="20">
        <f t="shared" si="70"/>
      </c>
      <c r="BM70" s="27">
        <f t="shared" si="71"/>
      </c>
      <c r="BO70" s="11">
        <f t="shared" si="72"/>
        <v>0</v>
      </c>
      <c r="BP70" s="19">
        <f t="shared" si="73"/>
      </c>
      <c r="BQ70" s="11">
        <f t="shared" si="74"/>
      </c>
      <c r="BR70" s="11">
        <f t="shared" si="75"/>
      </c>
      <c r="BS70" s="11">
        <f t="shared" si="76"/>
      </c>
      <c r="BT70" s="11">
        <f t="shared" si="77"/>
      </c>
      <c r="BU70" s="11">
        <f t="shared" si="78"/>
      </c>
      <c r="BV70" s="11">
        <f t="shared" si="79"/>
      </c>
      <c r="BW70" s="11">
        <f t="shared" si="176"/>
      </c>
      <c r="BX70" s="20">
        <f t="shared" si="177"/>
        <v>0</v>
      </c>
      <c r="BY70" s="11">
        <f t="shared" si="80"/>
      </c>
      <c r="BZ70" s="20">
        <f t="shared" si="81"/>
      </c>
      <c r="CA70" s="20">
        <f t="shared" si="82"/>
      </c>
      <c r="CB70" s="27">
        <f t="shared" si="83"/>
      </c>
      <c r="CD70" s="11">
        <f t="shared" si="84"/>
        <v>0</v>
      </c>
      <c r="CE70" s="19">
        <f t="shared" si="85"/>
      </c>
      <c r="CF70" s="11">
        <f t="shared" si="86"/>
      </c>
      <c r="CG70" s="11">
        <f t="shared" si="87"/>
      </c>
      <c r="CH70" s="11">
        <f t="shared" si="88"/>
      </c>
      <c r="CI70" s="11">
        <f t="shared" si="89"/>
      </c>
      <c r="CJ70" s="11">
        <f t="shared" si="90"/>
      </c>
      <c r="CK70" s="11">
        <f t="shared" si="91"/>
      </c>
      <c r="CL70" s="11">
        <f t="shared" si="178"/>
      </c>
      <c r="CM70" s="20">
        <f t="shared" si="179"/>
        <v>0</v>
      </c>
      <c r="CN70" s="11">
        <f t="shared" si="92"/>
      </c>
      <c r="CO70" s="20">
        <f t="shared" si="93"/>
      </c>
      <c r="CP70" s="20">
        <f t="shared" si="94"/>
      </c>
      <c r="CQ70" s="27">
        <f t="shared" si="95"/>
      </c>
      <c r="CS70" s="11">
        <f t="shared" si="96"/>
        <v>0</v>
      </c>
      <c r="CT70" s="19">
        <f t="shared" si="97"/>
      </c>
      <c r="CU70" s="11">
        <f t="shared" si="98"/>
      </c>
      <c r="CV70" s="11">
        <f t="shared" si="99"/>
      </c>
      <c r="CW70" s="11">
        <f t="shared" si="100"/>
      </c>
      <c r="CX70" s="11">
        <f t="shared" si="101"/>
      </c>
      <c r="CY70" s="11">
        <f t="shared" si="102"/>
      </c>
      <c r="CZ70" s="11">
        <f t="shared" si="103"/>
      </c>
      <c r="DA70" s="11">
        <f t="shared" si="180"/>
      </c>
      <c r="DB70" s="20">
        <f t="shared" si="181"/>
        <v>0</v>
      </c>
      <c r="DC70" s="11">
        <f t="shared" si="104"/>
      </c>
      <c r="DD70" s="20">
        <f t="shared" si="105"/>
      </c>
      <c r="DE70" s="20">
        <f t="shared" si="106"/>
      </c>
      <c r="DF70" s="27">
        <f t="shared" si="107"/>
      </c>
      <c r="DH70" s="11">
        <f t="shared" si="108"/>
        <v>0</v>
      </c>
      <c r="DI70" s="19">
        <f t="shared" si="109"/>
      </c>
      <c r="DJ70" s="11">
        <f t="shared" si="110"/>
      </c>
      <c r="DK70" s="11">
        <f t="shared" si="111"/>
      </c>
      <c r="DL70" s="11">
        <f t="shared" si="112"/>
      </c>
      <c r="DM70" s="11">
        <f t="shared" si="113"/>
      </c>
      <c r="DN70" s="11">
        <f t="shared" si="114"/>
      </c>
      <c r="DO70" s="11">
        <f t="shared" si="115"/>
      </c>
      <c r="DP70" s="11">
        <f t="shared" si="182"/>
      </c>
      <c r="DQ70" s="20">
        <f t="shared" si="183"/>
        <v>0</v>
      </c>
      <c r="DR70" s="11">
        <f t="shared" si="116"/>
      </c>
      <c r="DS70" s="20">
        <f t="shared" si="117"/>
      </c>
      <c r="DT70" s="20">
        <f t="shared" si="118"/>
      </c>
      <c r="DU70" s="27">
        <f t="shared" si="119"/>
      </c>
      <c r="DW70" s="11">
        <f t="shared" si="120"/>
        <v>1</v>
      </c>
      <c r="DX70" s="19">
        <f t="shared" si="121"/>
      </c>
      <c r="DY70" s="11">
        <f t="shared" si="122"/>
      </c>
      <c r="DZ70" s="11">
        <f t="shared" si="123"/>
      </c>
      <c r="EA70" s="11">
        <f t="shared" si="124"/>
      </c>
      <c r="EB70" s="11">
        <f t="shared" si="125"/>
      </c>
      <c r="EC70" s="11">
        <f t="shared" si="126"/>
      </c>
      <c r="ED70" s="11">
        <f t="shared" si="127"/>
      </c>
      <c r="EE70" s="11">
        <f t="shared" si="184"/>
      </c>
      <c r="EF70" s="20">
        <f t="shared" si="185"/>
        <v>0</v>
      </c>
      <c r="EG70" s="11">
        <f t="shared" si="128"/>
        <v>1</v>
      </c>
      <c r="EH70" s="20">
        <f t="shared" si="129"/>
      </c>
      <c r="EI70" s="20">
        <f t="shared" si="130"/>
      </c>
      <c r="EJ70" s="27">
        <f t="shared" si="131"/>
      </c>
      <c r="EL70" s="11">
        <f t="shared" si="132"/>
        <v>0</v>
      </c>
      <c r="EM70" s="19">
        <f t="shared" si="133"/>
      </c>
      <c r="EN70" s="11">
        <f t="shared" si="134"/>
      </c>
      <c r="EO70" s="11">
        <f t="shared" si="135"/>
      </c>
      <c r="EP70" s="11">
        <f t="shared" si="136"/>
      </c>
      <c r="EQ70" s="11">
        <f t="shared" si="137"/>
      </c>
      <c r="ER70" s="11">
        <f t="shared" si="138"/>
      </c>
      <c r="ES70" s="11">
        <f t="shared" si="139"/>
      </c>
      <c r="ET70" s="11">
        <f t="shared" si="186"/>
      </c>
      <c r="EU70" s="20">
        <f t="shared" si="187"/>
        <v>0</v>
      </c>
      <c r="EV70" s="11">
        <f t="shared" si="140"/>
      </c>
      <c r="EW70" s="20">
        <f t="shared" si="141"/>
      </c>
      <c r="EX70" s="20">
        <f t="shared" si="142"/>
      </c>
      <c r="EY70" s="27">
        <f t="shared" si="143"/>
      </c>
      <c r="FA70" s="11">
        <f t="shared" si="144"/>
        <v>0</v>
      </c>
      <c r="FB70" s="19">
        <f t="shared" si="145"/>
      </c>
      <c r="FC70" s="11">
        <f t="shared" si="146"/>
      </c>
      <c r="FD70" s="11">
        <f t="shared" si="147"/>
      </c>
      <c r="FE70" s="11">
        <f t="shared" si="148"/>
      </c>
      <c r="FF70" s="11">
        <f t="shared" si="149"/>
      </c>
      <c r="FG70" s="11">
        <f t="shared" si="150"/>
      </c>
      <c r="FH70" s="11">
        <f t="shared" si="151"/>
      </c>
      <c r="FI70" s="11">
        <f t="shared" si="188"/>
      </c>
      <c r="FJ70" s="20">
        <f t="shared" si="189"/>
        <v>0</v>
      </c>
      <c r="FK70" s="11">
        <f t="shared" si="152"/>
      </c>
      <c r="FL70" s="20">
        <f t="shared" si="153"/>
      </c>
      <c r="FM70" s="20">
        <f t="shared" si="154"/>
      </c>
      <c r="FN70" s="27">
        <f t="shared" si="155"/>
      </c>
      <c r="FP70" s="11">
        <f t="shared" si="156"/>
        <v>9</v>
      </c>
      <c r="FQ70" s="19">
        <f t="shared" si="157"/>
      </c>
      <c r="FR70" s="11">
        <f t="shared" si="158"/>
      </c>
      <c r="FS70" s="11">
        <f t="shared" si="159"/>
      </c>
      <c r="FT70" s="11">
        <f t="shared" si="160"/>
      </c>
      <c r="FU70" s="11">
        <f t="shared" si="161"/>
      </c>
      <c r="FV70" s="11">
        <f t="shared" si="162"/>
      </c>
      <c r="FW70" s="11">
        <f t="shared" si="163"/>
      </c>
      <c r="FX70" s="11">
        <f t="shared" si="190"/>
      </c>
      <c r="FY70" s="20">
        <f t="shared" si="191"/>
        <v>0</v>
      </c>
      <c r="FZ70" s="11">
        <f t="shared" si="164"/>
      </c>
      <c r="GA70" s="20">
        <f t="shared" si="165"/>
        <v>1</v>
      </c>
      <c r="GB70" s="20">
        <f t="shared" si="166"/>
      </c>
      <c r="GC70" s="27">
        <f t="shared" si="167"/>
      </c>
    </row>
    <row r="71" spans="1:185" ht="12.75">
      <c r="A71" s="6">
        <v>38115</v>
      </c>
      <c r="B71" s="7" t="s">
        <v>240</v>
      </c>
      <c r="C71" s="7" t="s">
        <v>24</v>
      </c>
      <c r="D71" s="38"/>
      <c r="E71" s="38"/>
      <c r="G71" s="11">
        <f t="shared" si="24"/>
        <v>0</v>
      </c>
      <c r="H71" s="19">
        <f t="shared" si="25"/>
      </c>
      <c r="I71" s="11">
        <f t="shared" si="26"/>
      </c>
      <c r="J71" s="11">
        <f t="shared" si="27"/>
      </c>
      <c r="K71" s="11">
        <f t="shared" si="28"/>
      </c>
      <c r="L71" s="11">
        <f t="shared" si="29"/>
      </c>
      <c r="M71" s="11">
        <f t="shared" si="30"/>
      </c>
      <c r="N71" s="11">
        <f t="shared" si="31"/>
      </c>
      <c r="O71" s="11">
        <f t="shared" si="168"/>
      </c>
      <c r="P71" s="20">
        <f>IF(L71=1,4,0)+IF(N71=1,2,0)+IF(ISNUMBER(O71),O71,0)</f>
        <v>0</v>
      </c>
      <c r="Q71" s="11">
        <f t="shared" si="32"/>
      </c>
      <c r="R71" s="20">
        <f t="shared" si="33"/>
      </c>
      <c r="S71" s="20">
        <f t="shared" si="34"/>
      </c>
      <c r="T71" s="27">
        <f t="shared" si="35"/>
      </c>
      <c r="V71" s="11">
        <f t="shared" si="36"/>
        <v>0</v>
      </c>
      <c r="W71" s="19">
        <f t="shared" si="37"/>
      </c>
      <c r="X71" s="11">
        <f t="shared" si="38"/>
      </c>
      <c r="Y71" s="11">
        <f t="shared" si="39"/>
      </c>
      <c r="Z71" s="11">
        <f t="shared" si="40"/>
      </c>
      <c r="AA71" s="11">
        <f t="shared" si="41"/>
      </c>
      <c r="AB71" s="11">
        <f t="shared" si="42"/>
      </c>
      <c r="AC71" s="11">
        <f t="shared" si="43"/>
      </c>
      <c r="AD71" s="11">
        <f t="shared" si="170"/>
      </c>
      <c r="AE71" s="20">
        <f>IF(AA71=1,4,0)+IF(AC71=1,2,0)+IF(ISNUMBER(AD71),AD71,0)</f>
        <v>0</v>
      </c>
      <c r="AF71" s="11">
        <f t="shared" si="44"/>
      </c>
      <c r="AG71" s="20">
        <f t="shared" si="45"/>
      </c>
      <c r="AH71" s="20">
        <f t="shared" si="46"/>
      </c>
      <c r="AI71" s="27">
        <f t="shared" si="47"/>
      </c>
      <c r="AK71" s="11">
        <f t="shared" si="48"/>
        <v>1</v>
      </c>
      <c r="AL71" s="19">
        <f t="shared" si="49"/>
      </c>
      <c r="AM71" s="11">
        <f t="shared" si="50"/>
      </c>
      <c r="AN71" s="11">
        <f t="shared" si="51"/>
      </c>
      <c r="AO71" s="11">
        <f t="shared" si="52"/>
      </c>
      <c r="AP71" s="11">
        <f t="shared" si="53"/>
      </c>
      <c r="AQ71" s="11">
        <f t="shared" si="54"/>
      </c>
      <c r="AR71" s="11">
        <f t="shared" si="55"/>
      </c>
      <c r="AS71" s="11">
        <f t="shared" si="172"/>
      </c>
      <c r="AT71" s="20">
        <f>IF(AP71=1,4,0)+IF(AR71=1,2,0)+IF(ISNUMBER(AS71),AS71,0)</f>
        <v>0</v>
      </c>
      <c r="AU71" s="11">
        <f t="shared" si="56"/>
        <v>1</v>
      </c>
      <c r="AV71" s="20">
        <f t="shared" si="57"/>
      </c>
      <c r="AW71" s="20">
        <f t="shared" si="58"/>
      </c>
      <c r="AX71" s="27">
        <f t="shared" si="59"/>
      </c>
      <c r="AZ71" s="11">
        <f t="shared" si="60"/>
        <v>10</v>
      </c>
      <c r="BA71" s="19">
        <f t="shared" si="61"/>
      </c>
      <c r="BB71" s="11">
        <f t="shared" si="62"/>
      </c>
      <c r="BC71" s="11">
        <f t="shared" si="63"/>
      </c>
      <c r="BD71" s="11">
        <f t="shared" si="64"/>
      </c>
      <c r="BE71" s="11">
        <f t="shared" si="65"/>
      </c>
      <c r="BF71" s="11">
        <f t="shared" si="66"/>
      </c>
      <c r="BG71" s="11">
        <f t="shared" si="67"/>
      </c>
      <c r="BH71" s="11">
        <f t="shared" si="174"/>
      </c>
      <c r="BI71" s="20">
        <f>IF(BE71=1,4,0)+IF(BG71=1,2,0)+IF(ISNUMBER(BH71),BH71,0)</f>
        <v>0</v>
      </c>
      <c r="BJ71" s="11">
        <f t="shared" si="68"/>
      </c>
      <c r="BK71" s="20">
        <f t="shared" si="69"/>
        <v>1</v>
      </c>
      <c r="BL71" s="20">
        <f t="shared" si="70"/>
      </c>
      <c r="BM71" s="27">
        <f t="shared" si="71"/>
      </c>
      <c r="BO71" s="11">
        <f t="shared" si="72"/>
        <v>0</v>
      </c>
      <c r="BP71" s="19">
        <f t="shared" si="73"/>
      </c>
      <c r="BQ71" s="11">
        <f t="shared" si="74"/>
      </c>
      <c r="BR71" s="11">
        <f t="shared" si="75"/>
      </c>
      <c r="BS71" s="11">
        <f t="shared" si="76"/>
      </c>
      <c r="BT71" s="11">
        <f t="shared" si="77"/>
      </c>
      <c r="BU71" s="11">
        <f t="shared" si="78"/>
      </c>
      <c r="BV71" s="11">
        <f t="shared" si="79"/>
      </c>
      <c r="BW71" s="11">
        <f t="shared" si="176"/>
      </c>
      <c r="BX71" s="20">
        <f>IF(BT71=1,4,0)+IF(BV71=1,2,0)+IF(ISNUMBER(BW71),BW71,0)</f>
        <v>0</v>
      </c>
      <c r="BY71" s="11">
        <f t="shared" si="80"/>
      </c>
      <c r="BZ71" s="20">
        <f t="shared" si="81"/>
      </c>
      <c r="CA71" s="20">
        <f t="shared" si="82"/>
      </c>
      <c r="CB71" s="27">
        <f t="shared" si="83"/>
      </c>
      <c r="CD71" s="11">
        <f t="shared" si="84"/>
        <v>0</v>
      </c>
      <c r="CE71" s="19">
        <f t="shared" si="85"/>
      </c>
      <c r="CF71" s="11">
        <f t="shared" si="86"/>
      </c>
      <c r="CG71" s="11">
        <f t="shared" si="87"/>
      </c>
      <c r="CH71" s="11">
        <f t="shared" si="88"/>
      </c>
      <c r="CI71" s="11">
        <f t="shared" si="89"/>
      </c>
      <c r="CJ71" s="11">
        <f t="shared" si="90"/>
      </c>
      <c r="CK71" s="11">
        <f t="shared" si="91"/>
      </c>
      <c r="CL71" s="11">
        <f t="shared" si="178"/>
      </c>
      <c r="CM71" s="20">
        <f>IF(CI71=1,4,0)+IF(CK71=1,2,0)+IF(ISNUMBER(CL71),CL71,0)</f>
        <v>0</v>
      </c>
      <c r="CN71" s="11">
        <f t="shared" si="92"/>
      </c>
      <c r="CO71" s="20">
        <f t="shared" si="93"/>
      </c>
      <c r="CP71" s="20">
        <f t="shared" si="94"/>
      </c>
      <c r="CQ71" s="27">
        <f t="shared" si="95"/>
      </c>
      <c r="CS71" s="11">
        <f t="shared" si="96"/>
        <v>0</v>
      </c>
      <c r="CT71" s="19">
        <f t="shared" si="97"/>
      </c>
      <c r="CU71" s="11">
        <f t="shared" si="98"/>
      </c>
      <c r="CV71" s="11">
        <f t="shared" si="99"/>
      </c>
      <c r="CW71" s="11">
        <f t="shared" si="100"/>
      </c>
      <c r="CX71" s="11">
        <f t="shared" si="101"/>
      </c>
      <c r="CY71" s="11">
        <f t="shared" si="102"/>
      </c>
      <c r="CZ71" s="11">
        <f t="shared" si="103"/>
      </c>
      <c r="DA71" s="11">
        <f t="shared" si="180"/>
      </c>
      <c r="DB71" s="20">
        <f>IF(CX71=1,4,0)+IF(CZ71=1,2,0)+IF(ISNUMBER(DA71),DA71,0)</f>
        <v>0</v>
      </c>
      <c r="DC71" s="11">
        <f t="shared" si="104"/>
      </c>
      <c r="DD71" s="20">
        <f t="shared" si="105"/>
      </c>
      <c r="DE71" s="20">
        <f t="shared" si="106"/>
      </c>
      <c r="DF71" s="27">
        <f t="shared" si="107"/>
      </c>
      <c r="DH71" s="11">
        <f t="shared" si="108"/>
        <v>0</v>
      </c>
      <c r="DI71" s="19">
        <f t="shared" si="109"/>
      </c>
      <c r="DJ71" s="11">
        <f t="shared" si="110"/>
      </c>
      <c r="DK71" s="11">
        <f t="shared" si="111"/>
      </c>
      <c r="DL71" s="11">
        <f t="shared" si="112"/>
      </c>
      <c r="DM71" s="11">
        <f t="shared" si="113"/>
      </c>
      <c r="DN71" s="11">
        <f t="shared" si="114"/>
      </c>
      <c r="DO71" s="11">
        <f t="shared" si="115"/>
      </c>
      <c r="DP71" s="11">
        <f t="shared" si="182"/>
      </c>
      <c r="DQ71" s="20">
        <f>IF(DM71=1,4,0)+IF(DO71=1,2,0)+IF(ISNUMBER(DP71),DP71,0)</f>
        <v>0</v>
      </c>
      <c r="DR71" s="11">
        <f t="shared" si="116"/>
      </c>
      <c r="DS71" s="20">
        <f t="shared" si="117"/>
      </c>
      <c r="DT71" s="20">
        <f t="shared" si="118"/>
      </c>
      <c r="DU71" s="27">
        <f t="shared" si="119"/>
      </c>
      <c r="DW71" s="11">
        <f t="shared" si="120"/>
        <v>0</v>
      </c>
      <c r="DX71" s="19">
        <f t="shared" si="121"/>
      </c>
      <c r="DY71" s="11">
        <f t="shared" si="122"/>
      </c>
      <c r="DZ71" s="11">
        <f t="shared" si="123"/>
      </c>
      <c r="EA71" s="11">
        <f t="shared" si="124"/>
      </c>
      <c r="EB71" s="11">
        <f t="shared" si="125"/>
      </c>
      <c r="EC71" s="11">
        <f t="shared" si="126"/>
      </c>
      <c r="ED71" s="11">
        <f t="shared" si="127"/>
      </c>
      <c r="EE71" s="11">
        <f t="shared" si="184"/>
      </c>
      <c r="EF71" s="20">
        <f>IF(EB71=1,4,0)+IF(ED71=1,2,0)+IF(ISNUMBER(EE71),EE71,0)</f>
        <v>0</v>
      </c>
      <c r="EG71" s="11">
        <f t="shared" si="128"/>
      </c>
      <c r="EH71" s="20">
        <f t="shared" si="129"/>
      </c>
      <c r="EI71" s="20">
        <f t="shared" si="130"/>
      </c>
      <c r="EJ71" s="27">
        <f t="shared" si="131"/>
      </c>
      <c r="EL71" s="11">
        <f t="shared" si="132"/>
        <v>0</v>
      </c>
      <c r="EM71" s="19">
        <f t="shared" si="133"/>
      </c>
      <c r="EN71" s="11">
        <f t="shared" si="134"/>
      </c>
      <c r="EO71" s="11">
        <f t="shared" si="135"/>
      </c>
      <c r="EP71" s="11">
        <f t="shared" si="136"/>
      </c>
      <c r="EQ71" s="11">
        <f t="shared" si="137"/>
      </c>
      <c r="ER71" s="11">
        <f t="shared" si="138"/>
      </c>
      <c r="ES71" s="11">
        <f t="shared" si="139"/>
      </c>
      <c r="ET71" s="11">
        <f t="shared" si="186"/>
      </c>
      <c r="EU71" s="20">
        <f>IF(EQ71=1,4,0)+IF(ES71=1,2,0)+IF(ISNUMBER(ET71),ET71,0)</f>
        <v>0</v>
      </c>
      <c r="EV71" s="11">
        <f t="shared" si="140"/>
      </c>
      <c r="EW71" s="20">
        <f t="shared" si="141"/>
      </c>
      <c r="EX71" s="20">
        <f t="shared" si="142"/>
      </c>
      <c r="EY71" s="27">
        <f t="shared" si="143"/>
      </c>
      <c r="FA71" s="11">
        <f t="shared" si="144"/>
        <v>0</v>
      </c>
      <c r="FB71" s="19">
        <f t="shared" si="145"/>
      </c>
      <c r="FC71" s="11">
        <f t="shared" si="146"/>
      </c>
      <c r="FD71" s="11">
        <f t="shared" si="147"/>
      </c>
      <c r="FE71" s="11">
        <f t="shared" si="148"/>
      </c>
      <c r="FF71" s="11">
        <f t="shared" si="149"/>
      </c>
      <c r="FG71" s="11">
        <f t="shared" si="150"/>
      </c>
      <c r="FH71" s="11">
        <f t="shared" si="151"/>
      </c>
      <c r="FI71" s="11">
        <f t="shared" si="188"/>
      </c>
      <c r="FJ71" s="20">
        <f>IF(FF71=1,4,0)+IF(FH71=1,2,0)+IF(ISNUMBER(FI71),FI71,0)</f>
        <v>0</v>
      </c>
      <c r="FK71" s="11">
        <f t="shared" si="152"/>
      </c>
      <c r="FL71" s="20">
        <f t="shared" si="153"/>
      </c>
      <c r="FM71" s="20">
        <f t="shared" si="154"/>
      </c>
      <c r="FN71" s="27">
        <f t="shared" si="155"/>
      </c>
      <c r="FP71" s="11">
        <f t="shared" si="156"/>
        <v>0</v>
      </c>
      <c r="FQ71" s="19">
        <f t="shared" si="157"/>
      </c>
      <c r="FR71" s="11">
        <f t="shared" si="158"/>
      </c>
      <c r="FS71" s="11">
        <f t="shared" si="159"/>
      </c>
      <c r="FT71" s="11">
        <f t="shared" si="160"/>
      </c>
      <c r="FU71" s="11">
        <f t="shared" si="161"/>
      </c>
      <c r="FV71" s="11">
        <f t="shared" si="162"/>
      </c>
      <c r="FW71" s="11">
        <f t="shared" si="163"/>
      </c>
      <c r="FX71" s="11">
        <f t="shared" si="190"/>
      </c>
      <c r="FY71" s="20">
        <f>IF(FU71=1,4,0)+IF(FW71=1,2,0)+IF(ISNUMBER(FX71),FX71,0)</f>
        <v>0</v>
      </c>
      <c r="FZ71" s="11">
        <f t="shared" si="164"/>
      </c>
      <c r="GA71" s="20">
        <f t="shared" si="165"/>
      </c>
      <c r="GB71" s="20">
        <f t="shared" si="166"/>
      </c>
      <c r="GC71" s="27">
        <f t="shared" si="167"/>
      </c>
    </row>
    <row r="72" spans="1:185" ht="12.75">
      <c r="A72" s="6">
        <v>38115</v>
      </c>
      <c r="B72" s="7" t="s">
        <v>241</v>
      </c>
      <c r="C72" s="7" t="s">
        <v>214</v>
      </c>
      <c r="D72" s="38"/>
      <c r="E72" s="38"/>
      <c r="G72" s="11">
        <f>IF(ISNUMBER(SEARCH(G$1,$B72)),SEARCH(G$1,$B72),0)</f>
        <v>0</v>
      </c>
      <c r="H72" s="19">
        <f>IF(ISNUMBER(IF(G72=0,"",IF(G72=1,VALUE(LEFT($D72,2)),VALUE(RIGHT($D72,2))))),IF(G72=0,"",IF(G72=1,VALUE(LEFT($D72,2)),VALUE(RIGHT($D72,2)))),"")</f>
      </c>
      <c r="I72" s="11">
        <f>IF(ISNUMBER(IF(G72=0,"",IF(G72&gt;1,VALUE(LEFT($D72,2)),VALUE(RIGHT($D72,2))))),IF(G72=0,"",IF(G72&gt;1,VALUE(LEFT($D72,2)),VALUE(RIGHT($D72,2)))),"")</f>
      </c>
      <c r="J72" s="11">
        <f>IF(ISNUMBER(IF(G72=0,"",IF(G72=1,VALUE(LEFT($E72,2)),VALUE(RIGHT($E72,2))))),IF(G72=0,"",IF(G72=1,VALUE(LEFT($E72,2)),VALUE(RIGHT($E72,2)))),"")</f>
      </c>
      <c r="K72" s="11">
        <f>IF(H72="","",1)</f>
      </c>
      <c r="L72" s="11">
        <f>IF(H72&gt;I72,1,"")</f>
      </c>
      <c r="M72" s="11">
        <f>IF(I72&gt;H72,1,"")</f>
      </c>
      <c r="N72" s="11">
        <f>IF(OR(H72="",I72=""),"",IF(H72=I72,1,""))</f>
      </c>
      <c r="O72" s="11">
        <f t="shared" si="168"/>
      </c>
      <c r="P72" s="20">
        <f>IF(L72=1,4,0)+IF(N72=1,2,0)+IF(ISNUMBER(O72),O72,0)</f>
        <v>0</v>
      </c>
      <c r="Q72" s="11">
        <f>IF(K72=1,"",IF(IF(ISNUMBER(SEARCH(G$1,$B72)),SEARCH(G$1,$B72),"")&gt;1,"",IF(ISNUMBER(SEARCH(G$1,$B72)),SEARCH(G$1,$B72),"")))</f>
      </c>
      <c r="R72" s="20">
        <f>IF(K72=1,"",IF(IF(ISNUMBER(SEARCH(G$1,$B72)),SEARCH(G$1,$B72),0)&lt;2,"",1))</f>
      </c>
      <c r="S72" s="20">
        <f>IF(AND(G72=1,L72=1),1,"")</f>
      </c>
      <c r="T72" s="27">
        <f>IF(AND(G72=1,M72=1),1,"")</f>
      </c>
      <c r="V72" s="11">
        <f>IF(ISNUMBER(SEARCH(V$1,$B72)),SEARCH(V$1,$B72),0)</f>
        <v>0</v>
      </c>
      <c r="W72" s="19">
        <f>IF(ISNUMBER(IF(V72=0,"",IF(V72=1,VALUE(LEFT($D72,2)),VALUE(RIGHT($D72,2))))),IF(V72=0,"",IF(V72=1,VALUE(LEFT($D72,2)),VALUE(RIGHT($D72,2)))),"")</f>
      </c>
      <c r="X72" s="11">
        <f>IF(ISNUMBER(IF(V72=0,"",IF(V72&gt;1,VALUE(LEFT($D72,2)),VALUE(RIGHT($D72,2))))),IF(V72=0,"",IF(V72&gt;1,VALUE(LEFT($D72,2)),VALUE(RIGHT($D72,2)))),"")</f>
      </c>
      <c r="Y72" s="11">
        <f>IF(ISNUMBER(IF(V72=0,"",IF(V72=1,VALUE(LEFT($E72,2)),VALUE(RIGHT($E72,2))))),IF(V72=0,"",IF(V72=1,VALUE(LEFT($E72,2)),VALUE(RIGHT($E72,2)))),"")</f>
      </c>
      <c r="Z72" s="11">
        <f>IF(W72="","",1)</f>
      </c>
      <c r="AA72" s="11">
        <f>IF(W72&gt;X72,1,"")</f>
      </c>
      <c r="AB72" s="11">
        <f>IF(X72&gt;W72,1,"")</f>
      </c>
      <c r="AC72" s="11">
        <f>IF(OR(W72="",X72=""),"",IF(W72=X72,1,""))</f>
      </c>
      <c r="AD72" s="11">
        <f t="shared" si="170"/>
      </c>
      <c r="AE72" s="20">
        <f>IF(AA72=1,4,0)+IF(AC72=1,2,0)+IF(ISNUMBER(AD72),AD72,0)</f>
        <v>0</v>
      </c>
      <c r="AF72" s="11">
        <f>IF(Z72=1,"",IF(IF(ISNUMBER(SEARCH(V$1,$B72)),SEARCH(V$1,$B72),"")&gt;1,"",IF(ISNUMBER(SEARCH(V$1,$B72)),SEARCH(V$1,$B72),"")))</f>
      </c>
      <c r="AG72" s="20">
        <f>IF(Z72=1,"",IF(IF(ISNUMBER(SEARCH(V$1,$B72)),SEARCH(V$1,$B72),0)&lt;2,"",1))</f>
      </c>
      <c r="AH72" s="20">
        <f>IF(AND(V72=1,AA72=1),1,"")</f>
      </c>
      <c r="AI72" s="27">
        <f>IF(AND(V72=1,AB72=1),1,"")</f>
      </c>
      <c r="AK72" s="11">
        <f>IF(ISNUMBER(SEARCH(AK$1,$B72)),SEARCH(AK$1,$B72),0)</f>
        <v>0</v>
      </c>
      <c r="AL72" s="19">
        <f>IF(ISNUMBER(IF(AK72=0,"",IF(AK72=1,VALUE(LEFT($D72,2)),VALUE(RIGHT($D72,2))))),IF(AK72=0,"",IF(AK72=1,VALUE(LEFT($D72,2)),VALUE(RIGHT($D72,2)))),"")</f>
      </c>
      <c r="AM72" s="11">
        <f>IF(ISNUMBER(IF(AK72=0,"",IF(AK72&gt;1,VALUE(LEFT($D72,2)),VALUE(RIGHT($D72,2))))),IF(AK72=0,"",IF(AK72&gt;1,VALUE(LEFT($D72,2)),VALUE(RIGHT($D72,2)))),"")</f>
      </c>
      <c r="AN72" s="11">
        <f>IF(ISNUMBER(IF(AK72=0,"",IF(AK72=1,VALUE(LEFT($E72,2)),VALUE(RIGHT($E72,2))))),IF(AK72=0,"",IF(AK72=1,VALUE(LEFT($E72,2)),VALUE(RIGHT($E72,2)))),"")</f>
      </c>
      <c r="AO72" s="11">
        <f>IF(AL72="","",1)</f>
      </c>
      <c r="AP72" s="11">
        <f>IF(AL72&gt;AM72,1,"")</f>
      </c>
      <c r="AQ72" s="11">
        <f>IF(AM72&gt;AL72,1,"")</f>
      </c>
      <c r="AR72" s="11">
        <f>IF(OR(AL72="",AM72=""),"",IF(AL72=AM72,1,""))</f>
      </c>
      <c r="AS72" s="11">
        <f t="shared" si="172"/>
      </c>
      <c r="AT72" s="20">
        <f>IF(AP72=1,4,0)+IF(AR72=1,2,0)+IF(ISNUMBER(AS72),AS72,0)</f>
        <v>0</v>
      </c>
      <c r="AU72" s="11">
        <f>IF(AO72=1,"",IF(IF(ISNUMBER(SEARCH(AK$1,$B72)),SEARCH(AK$1,$B72),"")&gt;1,"",IF(ISNUMBER(SEARCH(AK$1,$B72)),SEARCH(AK$1,$B72),"")))</f>
      </c>
      <c r="AV72" s="20">
        <f>IF(AO72=1,"",IF(IF(ISNUMBER(SEARCH(AK$1,$B72)),SEARCH(AK$1,$B72),0)&lt;2,"",1))</f>
      </c>
      <c r="AW72" s="20">
        <f>IF(AND(AK72=1,AP72=1),1,"")</f>
      </c>
      <c r="AX72" s="27">
        <f>IF(AND(AK72=1,AQ72=1),1,"")</f>
      </c>
      <c r="AZ72" s="11">
        <f>IF(ISNUMBER(SEARCH(AZ$1,$B72)),SEARCH(AZ$1,$B72),0)</f>
        <v>0</v>
      </c>
      <c r="BA72" s="19">
        <f>IF(ISNUMBER(IF(AZ72=0,"",IF(AZ72=1,VALUE(LEFT($D72,2)),VALUE(RIGHT($D72,2))))),IF(AZ72=0,"",IF(AZ72=1,VALUE(LEFT($D72,2)),VALUE(RIGHT($D72,2)))),"")</f>
      </c>
      <c r="BB72" s="11">
        <f>IF(ISNUMBER(IF(AZ72=0,"",IF(AZ72&gt;1,VALUE(LEFT($D72,2)),VALUE(RIGHT($D72,2))))),IF(AZ72=0,"",IF(AZ72&gt;1,VALUE(LEFT($D72,2)),VALUE(RIGHT($D72,2)))),"")</f>
      </c>
      <c r="BC72" s="11">
        <f>IF(ISNUMBER(IF(AZ72=0,"",IF(AZ72=1,VALUE(LEFT($E72,2)),VALUE(RIGHT($E72,2))))),IF(AZ72=0,"",IF(AZ72=1,VALUE(LEFT($E72,2)),VALUE(RIGHT($E72,2)))),"")</f>
      </c>
      <c r="BD72" s="11">
        <f>IF(BA72="","",1)</f>
      </c>
      <c r="BE72" s="11">
        <f>IF(BA72&gt;BB72,1,"")</f>
      </c>
      <c r="BF72" s="11">
        <f>IF(BB72&gt;BA72,1,"")</f>
      </c>
      <c r="BG72" s="11">
        <f>IF(OR(BA72="",BB72=""),"",IF(BA72=BB72,1,""))</f>
      </c>
      <c r="BH72" s="11">
        <f t="shared" si="174"/>
      </c>
      <c r="BI72" s="20">
        <f>IF(BE72=1,4,0)+IF(BG72=1,2,0)+IF(ISNUMBER(BH72),BH72,0)</f>
        <v>0</v>
      </c>
      <c r="BJ72" s="11">
        <f>IF(BD72=1,"",IF(IF(ISNUMBER(SEARCH(AZ$1,$B72)),SEARCH(AZ$1,$B72),"")&gt;1,"",IF(ISNUMBER(SEARCH(AZ$1,$B72)),SEARCH(AZ$1,$B72),"")))</f>
      </c>
      <c r="BK72" s="20">
        <f>IF(BD72=1,"",IF(IF(ISNUMBER(SEARCH(AZ$1,$B72)),SEARCH(AZ$1,$B72),0)&lt;2,"",1))</f>
      </c>
      <c r="BL72" s="20">
        <f>IF(AND(AZ72=1,BE72=1),1,"")</f>
      </c>
      <c r="BM72" s="27">
        <f>IF(AND(AZ72=1,BF72=1),1,"")</f>
      </c>
      <c r="BO72" s="11">
        <f>IF(ISNUMBER(SEARCH(BO$1,$B72)),SEARCH(BO$1,$B72),0)</f>
        <v>0</v>
      </c>
      <c r="BP72" s="19">
        <f>IF(ISNUMBER(IF(BO72=0,"",IF(BO72=1,VALUE(LEFT($D72,2)),VALUE(RIGHT($D72,2))))),IF(BO72=0,"",IF(BO72=1,VALUE(LEFT($D72,2)),VALUE(RIGHT($D72,2)))),"")</f>
      </c>
      <c r="BQ72" s="11">
        <f>IF(ISNUMBER(IF(BO72=0,"",IF(BO72&gt;1,VALUE(LEFT($D72,2)),VALUE(RIGHT($D72,2))))),IF(BO72=0,"",IF(BO72&gt;1,VALUE(LEFT($D72,2)),VALUE(RIGHT($D72,2)))),"")</f>
      </c>
      <c r="BR72" s="11">
        <f>IF(ISNUMBER(IF(BO72=0,"",IF(BO72=1,VALUE(LEFT($E72,2)),VALUE(RIGHT($E72,2))))),IF(BO72=0,"",IF(BO72=1,VALUE(LEFT($E72,2)),VALUE(RIGHT($E72,2)))),"")</f>
      </c>
      <c r="BS72" s="11">
        <f>IF(BP72="","",1)</f>
      </c>
      <c r="BT72" s="11">
        <f>IF(BP72&gt;BQ72,1,"")</f>
      </c>
      <c r="BU72" s="11">
        <f>IF(BQ72&gt;BP72,1,"")</f>
      </c>
      <c r="BV72" s="11">
        <f>IF(OR(BP72="",BQ72=""),"",IF(BP72=BQ72,1,""))</f>
      </c>
      <c r="BW72" s="11">
        <f t="shared" si="176"/>
      </c>
      <c r="BX72" s="20">
        <f>IF(BT72=1,4,0)+IF(BV72=1,2,0)+IF(ISNUMBER(BW72),BW72,0)</f>
        <v>0</v>
      </c>
      <c r="BY72" s="11">
        <f>IF(BS72=1,"",IF(IF(ISNUMBER(SEARCH(BO$1,$B72)),SEARCH(BO$1,$B72),"")&gt;1,"",IF(ISNUMBER(SEARCH(BO$1,$B72)),SEARCH(BO$1,$B72),"")))</f>
      </c>
      <c r="BZ72" s="20">
        <f>IF(BS72=1,"",IF(IF(ISNUMBER(SEARCH(BO$1,$B72)),SEARCH(BO$1,$B72),0)&lt;2,"",1))</f>
      </c>
      <c r="CA72" s="20">
        <f>IF(AND(BO72=1,BT72=1),1,"")</f>
      </c>
      <c r="CB72" s="27">
        <f>IF(AND(BO72=1,BU72=1),1,"")</f>
      </c>
      <c r="CD72" s="11">
        <f>IF(ISNUMBER(SEARCH(CD$1,$B72)),SEARCH(CD$1,$B72),0)</f>
        <v>0</v>
      </c>
      <c r="CE72" s="19">
        <f>IF(ISNUMBER(IF(CD72=0,"",IF(CD72=1,VALUE(LEFT($D72,2)),VALUE(RIGHT($D72,2))))),IF(CD72=0,"",IF(CD72=1,VALUE(LEFT($D72,2)),VALUE(RIGHT($D72,2)))),"")</f>
      </c>
      <c r="CF72" s="11">
        <f>IF(ISNUMBER(IF(CD72=0,"",IF(CD72&gt;1,VALUE(LEFT($D72,2)),VALUE(RIGHT($D72,2))))),IF(CD72=0,"",IF(CD72&gt;1,VALUE(LEFT($D72,2)),VALUE(RIGHT($D72,2)))),"")</f>
      </c>
      <c r="CG72" s="11">
        <f>IF(ISNUMBER(IF(CD72=0,"",IF(CD72=1,VALUE(LEFT($E72,2)),VALUE(RIGHT($E72,2))))),IF(CD72=0,"",IF(CD72=1,VALUE(LEFT($E72,2)),VALUE(RIGHT($E72,2)))),"")</f>
      </c>
      <c r="CH72" s="11">
        <f>IF(CE72="","",1)</f>
      </c>
      <c r="CI72" s="11">
        <f>IF(CE72&gt;CF72,1,"")</f>
      </c>
      <c r="CJ72" s="11">
        <f>IF(CF72&gt;CE72,1,"")</f>
      </c>
      <c r="CK72" s="11">
        <f>IF(OR(CE72="",CF72=""),"",IF(CE72=CF72,1,""))</f>
      </c>
      <c r="CL72" s="11">
        <f t="shared" si="178"/>
      </c>
      <c r="CM72" s="20">
        <f>IF(CI72=1,4,0)+IF(CK72=1,2,0)+IF(ISNUMBER(CL72),CL72,0)</f>
        <v>0</v>
      </c>
      <c r="CN72" s="11">
        <f>IF(CH72=1,"",IF(IF(ISNUMBER(SEARCH(CD$1,$B72)),SEARCH(CD$1,$B72),"")&gt;1,"",IF(ISNUMBER(SEARCH(CD$1,$B72)),SEARCH(CD$1,$B72),"")))</f>
      </c>
      <c r="CO72" s="20">
        <f>IF(CH72=1,"",IF(IF(ISNUMBER(SEARCH(CD$1,$B72)),SEARCH(CD$1,$B72),0)&lt;2,"",1))</f>
      </c>
      <c r="CP72" s="20">
        <f>IF(AND(CD72=1,CI72=1),1,"")</f>
      </c>
      <c r="CQ72" s="27">
        <f>IF(AND(CD72=1,CJ72=1),1,"")</f>
      </c>
      <c r="CS72" s="11">
        <f>IF(ISNUMBER(SEARCH(CS$1,$B72)),SEARCH(CS$1,$B72),0)</f>
        <v>0</v>
      </c>
      <c r="CT72" s="19">
        <f>IF(ISNUMBER(IF(CS72=0,"",IF(CS72=1,VALUE(LEFT($D72,2)),VALUE(RIGHT($D72,2))))),IF(CS72=0,"",IF(CS72=1,VALUE(LEFT($D72,2)),VALUE(RIGHT($D72,2)))),"")</f>
      </c>
      <c r="CU72" s="11">
        <f>IF(ISNUMBER(IF(CS72=0,"",IF(CS72&gt;1,VALUE(LEFT($D72,2)),VALUE(RIGHT($D72,2))))),IF(CS72=0,"",IF(CS72&gt;1,VALUE(LEFT($D72,2)),VALUE(RIGHT($D72,2)))),"")</f>
      </c>
      <c r="CV72" s="11">
        <f>IF(ISNUMBER(IF(CS72=0,"",IF(CS72=1,VALUE(LEFT($E72,2)),VALUE(RIGHT($E72,2))))),IF(CS72=0,"",IF(CS72=1,VALUE(LEFT($E72,2)),VALUE(RIGHT($E72,2)))),"")</f>
      </c>
      <c r="CW72" s="11">
        <f>IF(CT72="","",1)</f>
      </c>
      <c r="CX72" s="11">
        <f>IF(CT72&gt;CU72,1,"")</f>
      </c>
      <c r="CY72" s="11">
        <f>IF(CU72&gt;CT72,1,"")</f>
      </c>
      <c r="CZ72" s="11">
        <f>IF(OR(CT72="",CU72=""),"",IF(CT72=CU72,1,""))</f>
      </c>
      <c r="DA72" s="11">
        <f t="shared" si="180"/>
      </c>
      <c r="DB72" s="20">
        <f>IF(CX72=1,4,0)+IF(CZ72=1,2,0)+IF(ISNUMBER(DA72),DA72,0)</f>
        <v>0</v>
      </c>
      <c r="DC72" s="11">
        <f>IF(CW72=1,"",IF(IF(ISNUMBER(SEARCH(CS$1,$B72)),SEARCH(CS$1,$B72),"")&gt;1,"",IF(ISNUMBER(SEARCH(CS$1,$B72)),SEARCH(CS$1,$B72),"")))</f>
      </c>
      <c r="DD72" s="20">
        <f>IF(CW72=1,"",IF(IF(ISNUMBER(SEARCH(CS$1,$B72)),SEARCH(CS$1,$B72),0)&lt;2,"",1))</f>
      </c>
      <c r="DE72" s="20">
        <f>IF(AND(CS72=1,CX72=1),1,"")</f>
      </c>
      <c r="DF72" s="27">
        <f>IF(AND(CS72=1,CY72=1),1,"")</f>
      </c>
      <c r="DH72" s="11">
        <f>IF(ISNUMBER(SEARCH(DH$1,$B72)),SEARCH(DH$1,$B72),0)</f>
        <v>0</v>
      </c>
      <c r="DI72" s="19">
        <f>IF(ISNUMBER(IF(DH72=0,"",IF(DH72=1,VALUE(LEFT($D72,2)),VALUE(RIGHT($D72,2))))),IF(DH72=0,"",IF(DH72=1,VALUE(LEFT($D72,2)),VALUE(RIGHT($D72,2)))),"")</f>
      </c>
      <c r="DJ72" s="11">
        <f>IF(ISNUMBER(IF(DH72=0,"",IF(DH72&gt;1,VALUE(LEFT($D72,2)),VALUE(RIGHT($D72,2))))),IF(DH72=0,"",IF(DH72&gt;1,VALUE(LEFT($D72,2)),VALUE(RIGHT($D72,2)))),"")</f>
      </c>
      <c r="DK72" s="11">
        <f>IF(ISNUMBER(IF(DH72=0,"",IF(DH72=1,VALUE(LEFT($E72,2)),VALUE(RIGHT($E72,2))))),IF(DH72=0,"",IF(DH72=1,VALUE(LEFT($E72,2)),VALUE(RIGHT($E72,2)))),"")</f>
      </c>
      <c r="DL72" s="11">
        <f>IF(DI72="","",1)</f>
      </c>
      <c r="DM72" s="11">
        <f>IF(DI72&gt;DJ72,1,"")</f>
      </c>
      <c r="DN72" s="11">
        <f>IF(DJ72&gt;DI72,1,"")</f>
      </c>
      <c r="DO72" s="11">
        <f>IF(OR(DI72="",DJ72=""),"",IF(DI72=DJ72,1,""))</f>
      </c>
      <c r="DP72" s="11">
        <f t="shared" si="182"/>
      </c>
      <c r="DQ72" s="20">
        <f>IF(DM72=1,4,0)+IF(DO72=1,2,0)+IF(ISNUMBER(DP72),DP72,0)</f>
        <v>0</v>
      </c>
      <c r="DR72" s="11">
        <f>IF(DL72=1,"",IF(IF(ISNUMBER(SEARCH(DH$1,$B72)),SEARCH(DH$1,$B72),"")&gt;1,"",IF(ISNUMBER(SEARCH(DH$1,$B72)),SEARCH(DH$1,$B72),"")))</f>
      </c>
      <c r="DS72" s="20">
        <f>IF(DL72=1,"",IF(IF(ISNUMBER(SEARCH(DH$1,$B72)),SEARCH(DH$1,$B72),0)&lt;2,"",1))</f>
      </c>
      <c r="DT72" s="20">
        <f>IF(AND(DH72=1,DM72=1),1,"")</f>
      </c>
      <c r="DU72" s="27">
        <f>IF(AND(DH72=1,DN72=1),1,"")</f>
      </c>
      <c r="DW72" s="11">
        <f>IF(ISNUMBER(SEARCH(DW$1,$B72)),SEARCH(DW$1,$B72),0)</f>
        <v>0</v>
      </c>
      <c r="DX72" s="19">
        <f>IF(ISNUMBER(IF(DW72=0,"",IF(DW72=1,VALUE(LEFT($D72,2)),VALUE(RIGHT($D72,2))))),IF(DW72=0,"",IF(DW72=1,VALUE(LEFT($D72,2)),VALUE(RIGHT($D72,2)))),"")</f>
      </c>
      <c r="DY72" s="11">
        <f>IF(ISNUMBER(IF(DW72=0,"",IF(DW72&gt;1,VALUE(LEFT($D72,2)),VALUE(RIGHT($D72,2))))),IF(DW72=0,"",IF(DW72&gt;1,VALUE(LEFT($D72,2)),VALUE(RIGHT($D72,2)))),"")</f>
      </c>
      <c r="DZ72" s="11">
        <f>IF(ISNUMBER(IF(DW72=0,"",IF(DW72=1,VALUE(LEFT($E72,2)),VALUE(RIGHT($E72,2))))),IF(DW72=0,"",IF(DW72=1,VALUE(LEFT($E72,2)),VALUE(RIGHT($E72,2)))),"")</f>
      </c>
      <c r="EA72" s="11">
        <f>IF(DX72="","",1)</f>
      </c>
      <c r="EB72" s="11">
        <f>IF(DX72&gt;DY72,1,"")</f>
      </c>
      <c r="EC72" s="11">
        <f>IF(DY72&gt;DX72,1,"")</f>
      </c>
      <c r="ED72" s="11">
        <f>IF(OR(DX72="",DY72=""),"",IF(DX72=DY72,1,""))</f>
      </c>
      <c r="EE72" s="11">
        <f t="shared" si="184"/>
      </c>
      <c r="EF72" s="20">
        <f>IF(EB72=1,4,0)+IF(ED72=1,2,0)+IF(ISNUMBER(EE72),EE72,0)</f>
        <v>0</v>
      </c>
      <c r="EG72" s="11">
        <f>IF(EA72=1,"",IF(IF(ISNUMBER(SEARCH(DW$1,$B72)),SEARCH(DW$1,$B72),"")&gt;1,"",IF(ISNUMBER(SEARCH(DW$1,$B72)),SEARCH(DW$1,$B72),"")))</f>
      </c>
      <c r="EH72" s="20">
        <f>IF(EA72=1,"",IF(IF(ISNUMBER(SEARCH(DW$1,$B72)),SEARCH(DW$1,$B72),0)&lt;2,"",1))</f>
      </c>
      <c r="EI72" s="20">
        <f>IF(AND(DW72=1,EB72=1),1,"")</f>
      </c>
      <c r="EJ72" s="27">
        <f>IF(AND(DW72=1,EC72=1),1,"")</f>
      </c>
      <c r="EL72" s="11">
        <f>IF(ISNUMBER(SEARCH(EL$1,$B72)),SEARCH(EL$1,$B72),0)</f>
        <v>1</v>
      </c>
      <c r="EM72" s="19">
        <f>IF(ISNUMBER(IF(EL72=0,"",IF(EL72=1,VALUE(LEFT($D72,2)),VALUE(RIGHT($D72,2))))),IF(EL72=0,"",IF(EL72=1,VALUE(LEFT($D72,2)),VALUE(RIGHT($D72,2)))),"")</f>
      </c>
      <c r="EN72" s="11">
        <f>IF(ISNUMBER(IF(EL72=0,"",IF(EL72&gt;1,VALUE(LEFT($D72,2)),VALUE(RIGHT($D72,2))))),IF(EL72=0,"",IF(EL72&gt;1,VALUE(LEFT($D72,2)),VALUE(RIGHT($D72,2)))),"")</f>
      </c>
      <c r="EO72" s="11">
        <f>IF(ISNUMBER(IF(EL72=0,"",IF(EL72=1,VALUE(LEFT($E72,2)),VALUE(RIGHT($E72,2))))),IF(EL72=0,"",IF(EL72=1,VALUE(LEFT($E72,2)),VALUE(RIGHT($E72,2)))),"")</f>
      </c>
      <c r="EP72" s="11">
        <f>IF(EM72="","",1)</f>
      </c>
      <c r="EQ72" s="11">
        <f>IF(EM72&gt;EN72,1,"")</f>
      </c>
      <c r="ER72" s="11">
        <f>IF(EN72&gt;EM72,1,"")</f>
      </c>
      <c r="ES72" s="11">
        <f>IF(OR(EM72="",EN72=""),"",IF(EM72=EN72,1,""))</f>
      </c>
      <c r="ET72" s="11">
        <f t="shared" si="186"/>
      </c>
      <c r="EU72" s="20">
        <f>IF(EQ72=1,4,0)+IF(ES72=1,2,0)+IF(ISNUMBER(ET72),ET72,0)</f>
        <v>0</v>
      </c>
      <c r="EV72" s="11">
        <f>IF(EP72=1,"",IF(IF(ISNUMBER(SEARCH(EL$1,$B72)),SEARCH(EL$1,$B72),"")&gt;1,"",IF(ISNUMBER(SEARCH(EL$1,$B72)),SEARCH(EL$1,$B72),"")))</f>
        <v>1</v>
      </c>
      <c r="EW72" s="20">
        <f>IF(EP72=1,"",IF(IF(ISNUMBER(SEARCH(EL$1,$B72)),SEARCH(EL$1,$B72),0)&lt;2,"",1))</f>
      </c>
      <c r="EX72" s="20">
        <f>IF(AND(EL72=1,EQ72=1),1,"")</f>
      </c>
      <c r="EY72" s="27">
        <f>IF(AND(EL72=1,ER72=1),1,"")</f>
      </c>
      <c r="FA72" s="11">
        <f>IF(ISNUMBER(SEARCH(FA$1,$B72)),SEARCH(FA$1,$B72),0)</f>
        <v>11</v>
      </c>
      <c r="FB72" s="19">
        <f>IF(ISNUMBER(IF(FA72=0,"",IF(FA72=1,VALUE(LEFT($D72,2)),VALUE(RIGHT($D72,2))))),IF(FA72=0,"",IF(FA72=1,VALUE(LEFT($D72,2)),VALUE(RIGHT($D72,2)))),"")</f>
      </c>
      <c r="FC72" s="11">
        <f>IF(ISNUMBER(IF(FA72=0,"",IF(FA72&gt;1,VALUE(LEFT($D72,2)),VALUE(RIGHT($D72,2))))),IF(FA72=0,"",IF(FA72&gt;1,VALUE(LEFT($D72,2)),VALUE(RIGHT($D72,2)))),"")</f>
      </c>
      <c r="FD72" s="11">
        <f>IF(ISNUMBER(IF(FA72=0,"",IF(FA72=1,VALUE(LEFT($E72,2)),VALUE(RIGHT($E72,2))))),IF(FA72=0,"",IF(FA72=1,VALUE(LEFT($E72,2)),VALUE(RIGHT($E72,2)))),"")</f>
      </c>
      <c r="FE72" s="11">
        <f>IF(FB72="","",1)</f>
      </c>
      <c r="FF72" s="11">
        <f>IF(FB72&gt;FC72,1,"")</f>
      </c>
      <c r="FG72" s="11">
        <f>IF(FC72&gt;FB72,1,"")</f>
      </c>
      <c r="FH72" s="11">
        <f>IF(OR(FB72="",FC72=""),"",IF(FB72=FC72,1,""))</f>
      </c>
      <c r="FI72" s="11">
        <f t="shared" si="188"/>
      </c>
      <c r="FJ72" s="20">
        <f>IF(FF72=1,4,0)+IF(FH72=1,2,0)+IF(ISNUMBER(FI72),FI72,0)</f>
        <v>0</v>
      </c>
      <c r="FK72" s="11">
        <f>IF(FE72=1,"",IF(IF(ISNUMBER(SEARCH(FA$1,$B72)),SEARCH(FA$1,$B72),"")&gt;1,"",IF(ISNUMBER(SEARCH(FA$1,$B72)),SEARCH(FA$1,$B72),"")))</f>
      </c>
      <c r="FL72" s="20">
        <f>IF(FE72=1,"",IF(IF(ISNUMBER(SEARCH(FA$1,$B72)),SEARCH(FA$1,$B72),0)&lt;2,"",1))</f>
        <v>1</v>
      </c>
      <c r="FM72" s="20">
        <f>IF(AND(FA72=1,FF72=1),1,"")</f>
      </c>
      <c r="FN72" s="27">
        <f>IF(AND(FA72=1,FG72=1),1,"")</f>
      </c>
      <c r="FP72" s="11">
        <f>IF(ISNUMBER(SEARCH(FP$1,$B72)),SEARCH(FP$1,$B72),0)</f>
        <v>0</v>
      </c>
      <c r="FQ72" s="19">
        <f>IF(ISNUMBER(IF(FP72=0,"",IF(FP72=1,VALUE(LEFT($D72,2)),VALUE(RIGHT($D72,2))))),IF(FP72=0,"",IF(FP72=1,VALUE(LEFT($D72,2)),VALUE(RIGHT($D72,2)))),"")</f>
      </c>
      <c r="FR72" s="11">
        <f>IF(ISNUMBER(IF(FP72=0,"",IF(FP72&gt;1,VALUE(LEFT($D72,2)),VALUE(RIGHT($D72,2))))),IF(FP72=0,"",IF(FP72&gt;1,VALUE(LEFT($D72,2)),VALUE(RIGHT($D72,2)))),"")</f>
      </c>
      <c r="FS72" s="11">
        <f>IF(ISNUMBER(IF(FP72=0,"",IF(FP72=1,VALUE(LEFT($E72,2)),VALUE(RIGHT($E72,2))))),IF(FP72=0,"",IF(FP72=1,VALUE(LEFT($E72,2)),VALUE(RIGHT($E72,2)))),"")</f>
      </c>
      <c r="FT72" s="11">
        <f>IF(FQ72="","",1)</f>
      </c>
      <c r="FU72" s="11">
        <f>IF(FQ72&gt;FR72,1,"")</f>
      </c>
      <c r="FV72" s="11">
        <f>IF(FR72&gt;FQ72,1,"")</f>
      </c>
      <c r="FW72" s="11">
        <f>IF(OR(FQ72="",FR72=""),"",IF(FQ72=FR72,1,""))</f>
      </c>
      <c r="FX72" s="11">
        <f t="shared" si="190"/>
      </c>
      <c r="FY72" s="20">
        <f>IF(FU72=1,4,0)+IF(FW72=1,2,0)+IF(ISNUMBER(FX72),FX72,0)</f>
        <v>0</v>
      </c>
      <c r="FZ72" s="11">
        <f>IF(FT72=1,"",IF(IF(ISNUMBER(SEARCH(FP$1,$B72)),SEARCH(FP$1,$B72),"")&gt;1,"",IF(ISNUMBER(SEARCH(FP$1,$B72)),SEARCH(FP$1,$B72),"")))</f>
      </c>
      <c r="GA72" s="20">
        <f>IF(FT72=1,"",IF(IF(ISNUMBER(SEARCH(FP$1,$B72)),SEARCH(FP$1,$B72),0)&lt;2,"",1))</f>
      </c>
      <c r="GB72" s="20">
        <f>IF(AND(FP72=1,FU72=1),1,"")</f>
      </c>
      <c r="GC72" s="27">
        <f>IF(AND(FP72=1,FV72=1),1,"")</f>
      </c>
    </row>
    <row r="73" spans="3:173" ht="12.75">
      <c r="C73" s="10"/>
      <c r="D73" s="38"/>
      <c r="E73" s="38"/>
      <c r="H73" s="19"/>
      <c r="W73" s="19"/>
      <c r="AL73" s="19"/>
      <c r="BA73" s="19"/>
      <c r="BP73" s="19"/>
      <c r="CE73" s="19"/>
      <c r="CT73" s="19"/>
      <c r="DI73" s="19"/>
      <c r="DX73" s="19"/>
      <c r="EM73" s="19"/>
      <c r="FB73" s="19"/>
      <c r="FQ73" s="19"/>
    </row>
    <row r="74" spans="1:185" ht="12.75">
      <c r="A74" s="12" t="s">
        <v>29</v>
      </c>
      <c r="C74" s="10"/>
      <c r="D74" s="38"/>
      <c r="E74" s="38"/>
      <c r="H74" s="19">
        <f aca="true" t="shared" si="192" ref="H74:T74">SUM(H7:H72)</f>
        <v>136</v>
      </c>
      <c r="I74" s="19">
        <f t="shared" si="192"/>
        <v>163</v>
      </c>
      <c r="J74" s="19">
        <f t="shared" si="192"/>
        <v>17</v>
      </c>
      <c r="K74" s="19">
        <f t="shared" si="192"/>
        <v>6</v>
      </c>
      <c r="L74" s="19">
        <f t="shared" si="192"/>
        <v>2</v>
      </c>
      <c r="M74" s="19">
        <f t="shared" si="192"/>
        <v>3</v>
      </c>
      <c r="N74" s="19">
        <f t="shared" si="192"/>
        <v>1</v>
      </c>
      <c r="O74" s="19">
        <f t="shared" si="192"/>
        <v>2</v>
      </c>
      <c r="P74" s="19">
        <f t="shared" si="192"/>
        <v>12</v>
      </c>
      <c r="Q74" s="19">
        <f t="shared" si="192"/>
        <v>3</v>
      </c>
      <c r="R74" s="19">
        <f t="shared" si="192"/>
        <v>2</v>
      </c>
      <c r="S74" s="19">
        <f t="shared" si="192"/>
        <v>1</v>
      </c>
      <c r="T74" s="19">
        <f t="shared" si="192"/>
        <v>1</v>
      </c>
      <c r="W74" s="19">
        <f aca="true" t="shared" si="193" ref="W74:AI74">SUM(W7:W72)</f>
        <v>268</v>
      </c>
      <c r="X74" s="19">
        <f t="shared" si="193"/>
        <v>177</v>
      </c>
      <c r="Y74" s="19">
        <f t="shared" si="193"/>
        <v>34</v>
      </c>
      <c r="Z74" s="19">
        <f t="shared" si="193"/>
        <v>7</v>
      </c>
      <c r="AA74" s="19">
        <f t="shared" si="193"/>
        <v>5</v>
      </c>
      <c r="AB74" s="19">
        <f t="shared" si="193"/>
        <v>2</v>
      </c>
      <c r="AC74" s="19">
        <f t="shared" si="193"/>
        <v>0</v>
      </c>
      <c r="AD74" s="19">
        <f t="shared" si="193"/>
        <v>5</v>
      </c>
      <c r="AE74" s="19">
        <f t="shared" si="193"/>
        <v>25</v>
      </c>
      <c r="AF74" s="19">
        <f t="shared" si="193"/>
        <v>2</v>
      </c>
      <c r="AG74" s="19">
        <f t="shared" si="193"/>
        <v>2</v>
      </c>
      <c r="AH74" s="19">
        <f t="shared" si="193"/>
        <v>4</v>
      </c>
      <c r="AI74" s="19">
        <f t="shared" si="193"/>
        <v>0</v>
      </c>
      <c r="AL74" s="19">
        <f aca="true" t="shared" si="194" ref="AL74:AX74">SUM(AL7:AL72)</f>
        <v>155</v>
      </c>
      <c r="AM74" s="19">
        <f t="shared" si="194"/>
        <v>131</v>
      </c>
      <c r="AN74" s="19">
        <f t="shared" si="194"/>
        <v>16</v>
      </c>
      <c r="AO74" s="19">
        <f t="shared" si="194"/>
        <v>6</v>
      </c>
      <c r="AP74" s="19">
        <f t="shared" si="194"/>
        <v>3</v>
      </c>
      <c r="AQ74" s="19">
        <f t="shared" si="194"/>
        <v>2</v>
      </c>
      <c r="AR74" s="19">
        <f t="shared" si="194"/>
        <v>1</v>
      </c>
      <c r="AS74" s="19">
        <f t="shared" si="194"/>
        <v>4</v>
      </c>
      <c r="AT74" s="19">
        <f t="shared" si="194"/>
        <v>18</v>
      </c>
      <c r="AU74" s="19">
        <f t="shared" si="194"/>
        <v>1</v>
      </c>
      <c r="AV74" s="19">
        <f t="shared" si="194"/>
        <v>4</v>
      </c>
      <c r="AW74" s="19">
        <f t="shared" si="194"/>
        <v>3</v>
      </c>
      <c r="AX74" s="19">
        <f t="shared" si="194"/>
        <v>1</v>
      </c>
      <c r="BA74" s="19">
        <f aca="true" t="shared" si="195" ref="BA74:BM74">SUM(BA7:BA72)</f>
        <v>131</v>
      </c>
      <c r="BB74" s="19">
        <f t="shared" si="195"/>
        <v>255</v>
      </c>
      <c r="BC74" s="19">
        <f t="shared" si="195"/>
        <v>16</v>
      </c>
      <c r="BD74" s="19">
        <f t="shared" si="195"/>
        <v>6</v>
      </c>
      <c r="BE74" s="19">
        <f t="shared" si="195"/>
        <v>0</v>
      </c>
      <c r="BF74" s="19">
        <f t="shared" si="195"/>
        <v>6</v>
      </c>
      <c r="BG74" s="19">
        <f t="shared" si="195"/>
        <v>0</v>
      </c>
      <c r="BH74" s="19">
        <f t="shared" si="195"/>
        <v>3</v>
      </c>
      <c r="BI74" s="19">
        <f t="shared" si="195"/>
        <v>3</v>
      </c>
      <c r="BJ74" s="19">
        <f t="shared" si="195"/>
        <v>4</v>
      </c>
      <c r="BK74" s="19">
        <f t="shared" si="195"/>
        <v>1</v>
      </c>
      <c r="BL74" s="19">
        <f t="shared" si="195"/>
        <v>0</v>
      </c>
      <c r="BM74" s="19">
        <f t="shared" si="195"/>
        <v>1</v>
      </c>
      <c r="BP74" s="19">
        <f aca="true" t="shared" si="196" ref="BP74:CB74">SUM(BP7:BP72)</f>
        <v>154</v>
      </c>
      <c r="BQ74" s="19">
        <f t="shared" si="196"/>
        <v>150</v>
      </c>
      <c r="BR74" s="19">
        <f t="shared" si="196"/>
        <v>16</v>
      </c>
      <c r="BS74" s="19">
        <f t="shared" si="196"/>
        <v>6</v>
      </c>
      <c r="BT74" s="19">
        <f t="shared" si="196"/>
        <v>4</v>
      </c>
      <c r="BU74" s="19">
        <f t="shared" si="196"/>
        <v>2</v>
      </c>
      <c r="BV74" s="19">
        <f t="shared" si="196"/>
        <v>0</v>
      </c>
      <c r="BW74" s="19">
        <f t="shared" si="196"/>
        <v>1</v>
      </c>
      <c r="BX74" s="19">
        <f t="shared" si="196"/>
        <v>17</v>
      </c>
      <c r="BY74" s="19">
        <f t="shared" si="196"/>
        <v>3</v>
      </c>
      <c r="BZ74" s="19">
        <f t="shared" si="196"/>
        <v>2</v>
      </c>
      <c r="CA74" s="19">
        <f t="shared" si="196"/>
        <v>2</v>
      </c>
      <c r="CB74" s="19">
        <f t="shared" si="196"/>
        <v>1</v>
      </c>
      <c r="CE74" s="19">
        <f aca="true" t="shared" si="197" ref="CE74:CQ74">SUM(CE7:CE72)</f>
        <v>197</v>
      </c>
      <c r="CF74" s="19">
        <f t="shared" si="197"/>
        <v>170</v>
      </c>
      <c r="CG74" s="19">
        <f t="shared" si="197"/>
        <v>20</v>
      </c>
      <c r="CH74" s="19">
        <f t="shared" si="197"/>
        <v>6</v>
      </c>
      <c r="CI74" s="19">
        <f t="shared" si="197"/>
        <v>4</v>
      </c>
      <c r="CJ74" s="19">
        <f t="shared" si="197"/>
        <v>2</v>
      </c>
      <c r="CK74" s="19">
        <f t="shared" si="197"/>
        <v>0</v>
      </c>
      <c r="CL74" s="19">
        <f t="shared" si="197"/>
        <v>3</v>
      </c>
      <c r="CM74" s="19">
        <f t="shared" si="197"/>
        <v>19</v>
      </c>
      <c r="CN74" s="19">
        <f t="shared" si="197"/>
        <v>2</v>
      </c>
      <c r="CO74" s="19">
        <f t="shared" si="197"/>
        <v>3</v>
      </c>
      <c r="CP74" s="19">
        <f t="shared" si="197"/>
        <v>2</v>
      </c>
      <c r="CQ74" s="19">
        <f t="shared" si="197"/>
        <v>2</v>
      </c>
      <c r="CT74" s="19">
        <f aca="true" t="shared" si="198" ref="CT74:DF74">SUM(CT7:CT72)</f>
        <v>204</v>
      </c>
      <c r="CU74" s="19">
        <f t="shared" si="198"/>
        <v>205</v>
      </c>
      <c r="CV74" s="19">
        <f t="shared" si="198"/>
        <v>21</v>
      </c>
      <c r="CW74" s="19">
        <f t="shared" si="198"/>
        <v>7</v>
      </c>
      <c r="CX74" s="19">
        <f t="shared" si="198"/>
        <v>2</v>
      </c>
      <c r="CY74" s="19">
        <f t="shared" si="198"/>
        <v>4</v>
      </c>
      <c r="CZ74" s="19">
        <f t="shared" si="198"/>
        <v>1</v>
      </c>
      <c r="DA74" s="19">
        <f t="shared" si="198"/>
        <v>7</v>
      </c>
      <c r="DB74" s="19">
        <f t="shared" si="198"/>
        <v>17</v>
      </c>
      <c r="DC74" s="19">
        <f t="shared" si="198"/>
        <v>1</v>
      </c>
      <c r="DD74" s="19">
        <f t="shared" si="198"/>
        <v>3</v>
      </c>
      <c r="DE74" s="19">
        <f t="shared" si="198"/>
        <v>2</v>
      </c>
      <c r="DF74" s="19">
        <f t="shared" si="198"/>
        <v>2</v>
      </c>
      <c r="DI74" s="19">
        <f aca="true" t="shared" si="199" ref="DI74:DU74">SUM(DI7:DI72)</f>
        <v>168</v>
      </c>
      <c r="DJ74" s="19">
        <f t="shared" si="199"/>
        <v>162</v>
      </c>
      <c r="DK74" s="19">
        <f t="shared" si="199"/>
        <v>20</v>
      </c>
      <c r="DL74" s="19">
        <f t="shared" si="199"/>
        <v>7</v>
      </c>
      <c r="DM74" s="19">
        <f t="shared" si="199"/>
        <v>3</v>
      </c>
      <c r="DN74" s="19">
        <f t="shared" si="199"/>
        <v>3</v>
      </c>
      <c r="DO74" s="19">
        <f t="shared" si="199"/>
        <v>1</v>
      </c>
      <c r="DP74" s="19">
        <f t="shared" si="199"/>
        <v>3</v>
      </c>
      <c r="DQ74" s="19">
        <f t="shared" si="199"/>
        <v>17</v>
      </c>
      <c r="DR74" s="19">
        <f t="shared" si="199"/>
        <v>1</v>
      </c>
      <c r="DS74" s="19">
        <f t="shared" si="199"/>
        <v>3</v>
      </c>
      <c r="DT74" s="19">
        <f t="shared" si="199"/>
        <v>2</v>
      </c>
      <c r="DU74" s="19">
        <f t="shared" si="199"/>
        <v>1</v>
      </c>
      <c r="DX74" s="19">
        <f aca="true" t="shared" si="200" ref="DX74:EJ74">SUM(DX7:DX72)</f>
        <v>104</v>
      </c>
      <c r="DY74" s="19">
        <f t="shared" si="200"/>
        <v>167</v>
      </c>
      <c r="DZ74" s="19">
        <f t="shared" si="200"/>
        <v>14</v>
      </c>
      <c r="EA74" s="19">
        <f t="shared" si="200"/>
        <v>6</v>
      </c>
      <c r="EB74" s="19">
        <f t="shared" si="200"/>
        <v>2</v>
      </c>
      <c r="EC74" s="19">
        <f t="shared" si="200"/>
        <v>4</v>
      </c>
      <c r="ED74" s="19">
        <f t="shared" si="200"/>
        <v>0</v>
      </c>
      <c r="EE74" s="19">
        <f t="shared" si="200"/>
        <v>2</v>
      </c>
      <c r="EF74" s="19">
        <f t="shared" si="200"/>
        <v>10</v>
      </c>
      <c r="EG74" s="19">
        <f t="shared" si="200"/>
        <v>3</v>
      </c>
      <c r="EH74" s="19">
        <f t="shared" si="200"/>
        <v>2</v>
      </c>
      <c r="EI74" s="19">
        <f t="shared" si="200"/>
        <v>2</v>
      </c>
      <c r="EJ74" s="19">
        <f t="shared" si="200"/>
        <v>1</v>
      </c>
      <c r="EM74" s="19">
        <f aca="true" t="shared" si="201" ref="EM74:EY74">SUM(EM7:EM72)</f>
        <v>156</v>
      </c>
      <c r="EN74" s="19">
        <f t="shared" si="201"/>
        <v>172</v>
      </c>
      <c r="EO74" s="19">
        <f t="shared" si="201"/>
        <v>17</v>
      </c>
      <c r="EP74" s="19">
        <f t="shared" si="201"/>
        <v>6</v>
      </c>
      <c r="EQ74" s="19">
        <f t="shared" si="201"/>
        <v>4</v>
      </c>
      <c r="ER74" s="19">
        <f t="shared" si="201"/>
        <v>2</v>
      </c>
      <c r="ES74" s="19">
        <f t="shared" si="201"/>
        <v>0</v>
      </c>
      <c r="ET74" s="19">
        <f t="shared" si="201"/>
        <v>3</v>
      </c>
      <c r="EU74" s="19">
        <f t="shared" si="201"/>
        <v>19</v>
      </c>
      <c r="EV74" s="19">
        <f t="shared" si="201"/>
        <v>5</v>
      </c>
      <c r="EW74" s="19">
        <f t="shared" si="201"/>
        <v>0</v>
      </c>
      <c r="EX74" s="19">
        <f t="shared" si="201"/>
        <v>1</v>
      </c>
      <c r="EY74" s="19">
        <f t="shared" si="201"/>
        <v>0</v>
      </c>
      <c r="FB74" s="19">
        <f aca="true" t="shared" si="202" ref="FB74:FN74">SUM(FB7:FB72)</f>
        <v>160</v>
      </c>
      <c r="FC74" s="19">
        <f t="shared" si="202"/>
        <v>140</v>
      </c>
      <c r="FD74" s="19">
        <f t="shared" si="202"/>
        <v>20</v>
      </c>
      <c r="FE74" s="19">
        <f t="shared" si="202"/>
        <v>6</v>
      </c>
      <c r="FF74" s="19">
        <f t="shared" si="202"/>
        <v>4</v>
      </c>
      <c r="FG74" s="19">
        <f t="shared" si="202"/>
        <v>2</v>
      </c>
      <c r="FH74" s="19">
        <f t="shared" si="202"/>
        <v>0</v>
      </c>
      <c r="FI74" s="19">
        <f t="shared" si="202"/>
        <v>3</v>
      </c>
      <c r="FJ74" s="19">
        <f t="shared" si="202"/>
        <v>19</v>
      </c>
      <c r="FK74" s="19">
        <f t="shared" si="202"/>
        <v>0</v>
      </c>
      <c r="FL74" s="19">
        <f t="shared" si="202"/>
        <v>5</v>
      </c>
      <c r="FM74" s="19">
        <f t="shared" si="202"/>
        <v>3</v>
      </c>
      <c r="FN74" s="19">
        <f t="shared" si="202"/>
        <v>2</v>
      </c>
      <c r="FQ74" s="19">
        <f>SUM(FQ7:FQ72)</f>
        <v>221</v>
      </c>
      <c r="FR74" s="19">
        <f>SUM(FR7:FR72)</f>
        <v>162</v>
      </c>
      <c r="FS74" s="19">
        <f>SUM(FS7:FS72)</f>
        <v>26</v>
      </c>
      <c r="FT74" s="19">
        <f>SUM(FT7:FT72)</f>
        <v>7</v>
      </c>
      <c r="FU74" s="19">
        <f>SUM(FU7:FU72)</f>
        <v>3</v>
      </c>
      <c r="FV74" s="19">
        <f>SUM(FV7:FV72)</f>
        <v>4</v>
      </c>
      <c r="FW74" s="19">
        <f>SUM(FW7:FW72)</f>
        <v>0</v>
      </c>
      <c r="FX74" s="19">
        <f>SUM(FX7:FX72)</f>
        <v>5</v>
      </c>
      <c r="FY74" s="19">
        <f>SUM(FY7:FY72)</f>
        <v>17</v>
      </c>
      <c r="FZ74" s="19">
        <f>SUM(FZ7:FZ72)</f>
        <v>3</v>
      </c>
      <c r="GA74" s="19">
        <f>SUM(GA7:GA72)</f>
        <v>1</v>
      </c>
      <c r="GB74" s="19">
        <f>SUM(GB7:GB72)</f>
        <v>2</v>
      </c>
      <c r="GC74" s="19">
        <f>SUM(GC7:GC72)</f>
        <v>0</v>
      </c>
    </row>
    <row r="75" spans="1:5" ht="12.75">
      <c r="A75" s="6">
        <v>37758</v>
      </c>
      <c r="B75" t="str">
        <f>TEXT(Standings!C30,"")&amp;" vs "&amp;TEXT(Standings!F30,"")</f>
        <v> vs </v>
      </c>
      <c r="C75" s="10"/>
      <c r="D75" s="38"/>
      <c r="E75" s="39"/>
    </row>
    <row r="76" spans="1:5" ht="12.75">
      <c r="A76" s="6">
        <v>37758</v>
      </c>
      <c r="B76" t="str">
        <f>TEXT(Standings!C31,"")&amp;" vs "&amp;TEXT(Standings!F31,"")</f>
        <v> vs </v>
      </c>
      <c r="C76" s="10"/>
      <c r="D76" s="38"/>
      <c r="E76" s="39"/>
    </row>
    <row r="77" spans="3:5" ht="12.75">
      <c r="C77" s="10"/>
      <c r="D77" s="39"/>
      <c r="E77" s="39"/>
    </row>
    <row r="78" spans="1:5" ht="12.75">
      <c r="A78" s="12" t="s">
        <v>30</v>
      </c>
      <c r="C78" s="10"/>
      <c r="D78" s="39"/>
      <c r="E78" s="39"/>
    </row>
    <row r="79" spans="1:5" ht="12.75">
      <c r="A79" s="6">
        <v>37765</v>
      </c>
      <c r="B79" t="str">
        <f>TEXT(Standings!C33,"")&amp;" vs "&amp;TEXT(Standings!F33,"")</f>
        <v> vs </v>
      </c>
      <c r="C79" s="10"/>
      <c r="D79" s="38"/>
      <c r="E79" s="39"/>
    </row>
    <row r="80" ht="12.75">
      <c r="C80" s="10"/>
    </row>
    <row r="81" ht="12.75">
      <c r="C81" s="10"/>
    </row>
    <row r="85" spans="4:5" ht="12.75">
      <c r="D85" s="18"/>
      <c r="E85" s="18"/>
    </row>
    <row r="86" spans="4:5" ht="12.75">
      <c r="D86" s="18"/>
      <c r="E86" s="18"/>
    </row>
    <row r="87" spans="4:5" ht="12.75">
      <c r="D87" s="18"/>
      <c r="E87" s="18"/>
    </row>
    <row r="88" spans="4:5" ht="12.75">
      <c r="D88" s="18"/>
      <c r="E88" s="18"/>
    </row>
    <row r="89" spans="4:5" ht="12.75">
      <c r="D89" s="18"/>
      <c r="E89" s="18"/>
    </row>
    <row r="90" spans="4:5" ht="12.75">
      <c r="D90" s="18"/>
      <c r="E90" s="18"/>
    </row>
    <row r="91" spans="4:5" ht="12.75">
      <c r="D91" s="18"/>
      <c r="E91" s="18"/>
    </row>
    <row r="92" spans="4:5" ht="12.75">
      <c r="D92" s="18"/>
      <c r="E92" s="18"/>
    </row>
    <row r="93" spans="4:5" ht="12.75">
      <c r="D93" s="18"/>
      <c r="E93" s="18"/>
    </row>
    <row r="94" spans="4:5" ht="12.75">
      <c r="D94" s="18"/>
      <c r="E94" s="18"/>
    </row>
    <row r="95" spans="4:5" ht="12.75">
      <c r="D95" s="18"/>
      <c r="E95" s="18"/>
    </row>
    <row r="96" spans="4:5" ht="12.75">
      <c r="D96" s="18"/>
      <c r="E96" s="18"/>
    </row>
    <row r="97" spans="4:5" ht="12.75">
      <c r="D97" s="18"/>
      <c r="E97" s="18"/>
    </row>
    <row r="98" spans="4:5" ht="12.75">
      <c r="D98" s="18"/>
      <c r="E98" s="18"/>
    </row>
    <row r="99" spans="4:5" ht="12.75">
      <c r="D99" s="18"/>
      <c r="E99" s="18"/>
    </row>
    <row r="100" spans="4:5" ht="12.75">
      <c r="D100" s="18"/>
      <c r="E100" s="18"/>
    </row>
    <row r="101" spans="4:5" ht="12.75">
      <c r="D101" s="18"/>
      <c r="E101" s="18"/>
    </row>
    <row r="102" spans="4:5" ht="12.75">
      <c r="D102" s="18"/>
      <c r="E102" s="18"/>
    </row>
    <row r="103" spans="4:5" ht="12.75">
      <c r="D103" s="18"/>
      <c r="E103" s="18"/>
    </row>
    <row r="104" spans="4:5" ht="12.75">
      <c r="D104" s="18"/>
      <c r="E104" s="18"/>
    </row>
    <row r="105" spans="4:5" ht="12.75">
      <c r="D105" s="18"/>
      <c r="E105" s="18"/>
    </row>
    <row r="106" spans="4:5" ht="12.75">
      <c r="D106" s="18"/>
      <c r="E106" s="18"/>
    </row>
    <row r="107" spans="4:5" ht="12.75">
      <c r="D107" s="18"/>
      <c r="E107" s="18"/>
    </row>
    <row r="108" spans="4:5" ht="12.75">
      <c r="D108" s="18"/>
      <c r="E108" s="18"/>
    </row>
    <row r="109" spans="4:5" ht="12.75">
      <c r="D109" s="18"/>
      <c r="E109" s="18"/>
    </row>
    <row r="110" spans="4:5" ht="12.75">
      <c r="D110" s="18"/>
      <c r="E110" s="18"/>
    </row>
    <row r="111" spans="4:5" ht="12.75">
      <c r="D111" s="18"/>
      <c r="E111" s="18"/>
    </row>
    <row r="112" spans="4:5" ht="12.75">
      <c r="D112" s="18"/>
      <c r="E112" s="18"/>
    </row>
    <row r="113" spans="4:5" ht="12.75">
      <c r="D113" s="18"/>
      <c r="E113" s="18"/>
    </row>
    <row r="114" spans="4:5" ht="12.75">
      <c r="D114" s="18"/>
      <c r="E114" s="18"/>
    </row>
    <row r="115" spans="4:5" ht="12.75">
      <c r="D115" s="18"/>
      <c r="E115" s="18"/>
    </row>
    <row r="116" spans="4:5" ht="12.75">
      <c r="D116" s="18"/>
      <c r="E116" s="18"/>
    </row>
    <row r="117" spans="4:5" ht="12.75">
      <c r="D117" s="18"/>
      <c r="E117" s="18"/>
    </row>
    <row r="118" spans="4:5" ht="12.75">
      <c r="D118" s="18"/>
      <c r="E118" s="18"/>
    </row>
    <row r="119" spans="4:5" ht="12.75">
      <c r="D119" s="18"/>
      <c r="E119" s="18"/>
    </row>
    <row r="120" spans="4:5" ht="12.75">
      <c r="D120" s="18"/>
      <c r="E120" s="18"/>
    </row>
    <row r="121" spans="4:5" ht="12.75">
      <c r="D121" s="18"/>
      <c r="E121" s="18"/>
    </row>
    <row r="122" spans="4:5" ht="12.75">
      <c r="D122" s="18"/>
      <c r="E122" s="18"/>
    </row>
    <row r="123" spans="4:5" ht="12.75">
      <c r="D123" s="18"/>
      <c r="E123" s="18"/>
    </row>
    <row r="124" spans="4:5" ht="12.75">
      <c r="D124" s="18"/>
      <c r="E124" s="18"/>
    </row>
    <row r="125" spans="4:5" ht="12.75">
      <c r="D125" s="18"/>
      <c r="E125" s="18"/>
    </row>
    <row r="126" spans="4:5" ht="12.75">
      <c r="D126" s="18"/>
      <c r="E126" s="18"/>
    </row>
    <row r="127" spans="4:5" ht="12.75">
      <c r="D127" s="18"/>
      <c r="E127" s="18"/>
    </row>
    <row r="128" spans="4:5" ht="12.75">
      <c r="D128" s="18"/>
      <c r="E128" s="18"/>
    </row>
    <row r="129" spans="4:5" ht="12.75">
      <c r="D129" s="18"/>
      <c r="E129" s="18"/>
    </row>
    <row r="130" spans="4:5" ht="12.75">
      <c r="D130" s="18"/>
      <c r="E130" s="18"/>
    </row>
    <row r="131" spans="4:5" ht="12.75">
      <c r="D131" s="18"/>
      <c r="E131" s="18"/>
    </row>
    <row r="132" spans="4:5" ht="12.75">
      <c r="D132" s="18"/>
      <c r="E132" s="18"/>
    </row>
    <row r="133" spans="4:5" ht="12.75">
      <c r="D133" s="18"/>
      <c r="E133" s="18"/>
    </row>
    <row r="134" spans="4:5" ht="12.75">
      <c r="D134" s="18"/>
      <c r="E134" s="18"/>
    </row>
    <row r="135" spans="4:5" ht="12.75">
      <c r="D135" s="18"/>
      <c r="E135" s="18"/>
    </row>
    <row r="136" spans="4:5" ht="12.75">
      <c r="D136" s="18"/>
      <c r="E136" s="18"/>
    </row>
    <row r="137" spans="4:5" ht="12.75">
      <c r="D137" s="18"/>
      <c r="E137" s="18"/>
    </row>
    <row r="138" spans="4:5" ht="12.75">
      <c r="D138" s="18"/>
      <c r="E138" s="18"/>
    </row>
    <row r="139" spans="4:5" ht="12.75">
      <c r="D139" s="18"/>
      <c r="E139" s="18"/>
    </row>
    <row r="140" spans="4:5" ht="12.75">
      <c r="D140" s="18"/>
      <c r="E140" s="18"/>
    </row>
    <row r="141" spans="4:5" ht="12.75">
      <c r="D141" s="18"/>
      <c r="E141" s="18"/>
    </row>
    <row r="142" spans="4:5" ht="12.75">
      <c r="D142" s="18"/>
      <c r="E142" s="18"/>
    </row>
    <row r="143" spans="4:5" ht="12.75">
      <c r="D143" s="18"/>
      <c r="E143" s="18"/>
    </row>
    <row r="144" spans="4:5" ht="12.75">
      <c r="D144" s="18"/>
      <c r="E144" s="18"/>
    </row>
    <row r="145" spans="4:5" ht="12.75">
      <c r="D145" s="18"/>
      <c r="E145" s="18"/>
    </row>
    <row r="146" spans="4:5" ht="12.75">
      <c r="D146" s="18"/>
      <c r="E146" s="18"/>
    </row>
    <row r="147" spans="4:5" ht="12.75">
      <c r="D147" s="18"/>
      <c r="E147" s="18"/>
    </row>
    <row r="148" spans="4:5" ht="12.75">
      <c r="D148" s="18"/>
      <c r="E148" s="18"/>
    </row>
    <row r="149" spans="4:5" ht="12.75">
      <c r="D149" s="18"/>
      <c r="E149" s="18"/>
    </row>
    <row r="150" spans="4:5" ht="12.75">
      <c r="D150" s="18"/>
      <c r="E150" s="18"/>
    </row>
  </sheetData>
  <sheetProtection password="DD8F" sheet="1" objects="1" scenarios="1"/>
  <printOptions/>
  <pageMargins left="0.75" right="0.75" top="0.5" bottom="0.5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B2:K3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19.7109375" style="0" customWidth="1"/>
    <col min="3" max="3" width="2.7109375" style="0" customWidth="1"/>
    <col min="4" max="4" width="16.7109375" style="0" customWidth="1"/>
    <col min="5" max="5" width="2.7109375" style="0" customWidth="1"/>
    <col min="6" max="6" width="25.7109375" style="0" customWidth="1"/>
    <col min="7" max="7" width="2.7109375" style="0" customWidth="1"/>
    <col min="8" max="8" width="20.7109375" style="0" customWidth="1"/>
    <col min="9" max="9" width="2.7109375" style="0" customWidth="1"/>
    <col min="10" max="10" width="12.7109375" style="0" customWidth="1"/>
  </cols>
  <sheetData>
    <row r="2" spans="2:10" ht="18">
      <c r="B2" s="74" t="s">
        <v>154</v>
      </c>
      <c r="C2" s="26"/>
      <c r="D2" s="26"/>
      <c r="E2" s="26"/>
      <c r="F2" s="26"/>
      <c r="G2" s="26"/>
      <c r="H2" s="26"/>
      <c r="I2" s="26"/>
      <c r="J2" s="26"/>
    </row>
    <row r="4" spans="2:10" s="12" customFormat="1" ht="12.75">
      <c r="B4" s="12" t="s">
        <v>0</v>
      </c>
      <c r="D4" s="12" t="s">
        <v>121</v>
      </c>
      <c r="F4" s="12" t="s">
        <v>122</v>
      </c>
      <c r="H4" s="12" t="s">
        <v>123</v>
      </c>
      <c r="J4" s="12" t="s">
        <v>124</v>
      </c>
    </row>
    <row r="5" spans="7:8" s="12" customFormat="1" ht="12.75">
      <c r="G5" s="36"/>
      <c r="H5" s="36"/>
    </row>
    <row r="6" spans="7:8" ht="12.75">
      <c r="G6" s="35"/>
      <c r="H6" s="35"/>
    </row>
    <row r="7" spans="2:10" ht="30" customHeight="1">
      <c r="B7" s="81" t="s">
        <v>14</v>
      </c>
      <c r="D7" s="75" t="s">
        <v>155</v>
      </c>
      <c r="F7" s="75" t="s">
        <v>156</v>
      </c>
      <c r="G7" s="35"/>
      <c r="H7" s="100"/>
      <c r="J7" s="78" t="s">
        <v>157</v>
      </c>
    </row>
    <row r="8" spans="2:8" ht="12.75">
      <c r="B8" s="12"/>
      <c r="G8" s="35"/>
      <c r="H8" s="100"/>
    </row>
    <row r="9" spans="2:8" ht="12.75">
      <c r="B9" s="12"/>
      <c r="G9" s="35"/>
      <c r="H9" s="100"/>
    </row>
    <row r="10" spans="2:8" ht="12.75">
      <c r="B10" s="12"/>
      <c r="G10" s="35"/>
      <c r="H10" s="100"/>
    </row>
    <row r="11" spans="2:8" ht="12.75">
      <c r="B11" s="12"/>
      <c r="G11" s="35"/>
      <c r="H11" s="100"/>
    </row>
    <row r="12" spans="2:10" ht="12.75">
      <c r="B12" s="12" t="s">
        <v>158</v>
      </c>
      <c r="D12" t="s">
        <v>11</v>
      </c>
      <c r="F12" t="s">
        <v>159</v>
      </c>
      <c r="G12" s="35"/>
      <c r="H12" s="100"/>
      <c r="J12" t="s">
        <v>160</v>
      </c>
    </row>
    <row r="13" spans="2:8" ht="12.75">
      <c r="B13" s="12"/>
      <c r="G13" s="35"/>
      <c r="H13" s="100"/>
    </row>
    <row r="14" spans="2:8" ht="12.75">
      <c r="B14" s="12"/>
      <c r="G14" s="35"/>
      <c r="H14" s="100"/>
    </row>
    <row r="15" spans="2:8" ht="12.75">
      <c r="B15" s="12"/>
      <c r="G15" s="35"/>
      <c r="H15" s="100"/>
    </row>
    <row r="16" spans="2:8" ht="12.75">
      <c r="B16" s="12"/>
      <c r="G16" s="35"/>
      <c r="H16" s="100"/>
    </row>
    <row r="17" spans="2:8" ht="12.75">
      <c r="B17" s="12"/>
      <c r="G17" s="35"/>
      <c r="H17" s="100"/>
    </row>
    <row r="18" spans="2:8" ht="12.75">
      <c r="B18" s="12"/>
      <c r="G18" s="35"/>
      <c r="H18" s="77"/>
    </row>
    <row r="19" spans="2:10" ht="25.5">
      <c r="B19" s="82" t="s">
        <v>161</v>
      </c>
      <c r="D19" s="75" t="s">
        <v>162</v>
      </c>
      <c r="F19" s="75" t="s">
        <v>163</v>
      </c>
      <c r="G19" s="35"/>
      <c r="H19" s="100"/>
      <c r="J19" s="78" t="s">
        <v>164</v>
      </c>
    </row>
    <row r="20" spans="2:11" ht="12.75">
      <c r="B20" s="12"/>
      <c r="G20" s="35"/>
      <c r="H20" s="100"/>
      <c r="K20" s="80"/>
    </row>
    <row r="21" spans="2:8" ht="12.75">
      <c r="B21" s="12"/>
      <c r="G21" s="35"/>
      <c r="H21" s="100"/>
    </row>
    <row r="22" spans="2:8" ht="12.75">
      <c r="B22" s="12"/>
      <c r="G22" s="35"/>
      <c r="H22" s="100"/>
    </row>
    <row r="23" spans="2:8" ht="12.75">
      <c r="B23" s="12"/>
      <c r="G23" s="35"/>
      <c r="H23" s="100"/>
    </row>
    <row r="24" spans="2:8" ht="12.75">
      <c r="B24" s="12"/>
      <c r="G24" s="35"/>
      <c r="H24" s="35"/>
    </row>
    <row r="25" spans="2:11" ht="43.5" customHeight="1">
      <c r="B25" s="82" t="s">
        <v>165</v>
      </c>
      <c r="D25" s="75" t="s">
        <v>166</v>
      </c>
      <c r="F25" s="75" t="s">
        <v>167</v>
      </c>
      <c r="G25" s="35"/>
      <c r="H25" s="35"/>
      <c r="J25" s="78" t="s">
        <v>168</v>
      </c>
      <c r="K25" s="80"/>
    </row>
    <row r="26" spans="2:8" ht="12.75">
      <c r="B26" s="12"/>
      <c r="G26" s="35"/>
      <c r="H26" s="35"/>
    </row>
    <row r="27" ht="12.75">
      <c r="B27" s="12"/>
    </row>
    <row r="28" ht="12.75">
      <c r="B28" s="12"/>
    </row>
    <row r="29" ht="12.75">
      <c r="B29" s="12"/>
    </row>
    <row r="30" ht="12.75">
      <c r="B30" s="12"/>
    </row>
    <row r="31" ht="12.75">
      <c r="B31" s="12"/>
    </row>
  </sheetData>
  <mergeCells count="3">
    <mergeCell ref="H19:H23"/>
    <mergeCell ref="H7:H11"/>
    <mergeCell ref="H12:H17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S3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11.140625" style="1" customWidth="1"/>
    <col min="3" max="3" width="6.140625" style="1" customWidth="1"/>
    <col min="4" max="4" width="4.421875" style="1" customWidth="1"/>
    <col min="5" max="5" width="4.57421875" style="1" customWidth="1"/>
    <col min="6" max="6" width="6.00390625" style="1" customWidth="1"/>
    <col min="7" max="7" width="5.7109375" style="1" customWidth="1"/>
    <col min="8" max="10" width="7.00390625" style="1" customWidth="1"/>
    <col min="11" max="11" width="9.140625" style="1" customWidth="1"/>
    <col min="12" max="12" width="6.00390625" style="1" customWidth="1"/>
    <col min="13" max="13" width="6.7109375" style="1" customWidth="1"/>
    <col min="14" max="14" width="6.8515625" style="1" customWidth="1"/>
    <col min="15" max="16" width="4.421875" style="1" customWidth="1"/>
    <col min="17" max="16384" width="9.140625" style="1" customWidth="1"/>
  </cols>
  <sheetData>
    <row r="1" spans="2:16" ht="12.75">
      <c r="B1" s="25" t="s">
        <v>248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7" ht="12.7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17" ht="15.75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spans="1:18" ht="12.75">
      <c r="A4" s="59"/>
      <c r="B4" s="60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92"/>
      <c r="R4" s="15"/>
    </row>
    <row r="5" spans="2:17" s="45" customFormat="1" ht="15.75">
      <c r="B5" s="93" t="s">
        <v>176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O5" s="94"/>
      <c r="P5" s="99" t="str">
        <f>'Input Results'!A1</f>
        <v>v 1.8</v>
      </c>
      <c r="Q5" s="95"/>
    </row>
    <row r="6" spans="2:17" ht="12.75">
      <c r="B6" s="96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59"/>
    </row>
    <row r="7" spans="2:17" ht="12.75">
      <c r="B7" s="96" t="s">
        <v>116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59"/>
    </row>
    <row r="8" spans="2:17" ht="6" customHeight="1">
      <c r="B8" s="96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59"/>
    </row>
    <row r="9" spans="2:18" ht="12.75">
      <c r="B9" s="62"/>
      <c r="C9" s="62"/>
      <c r="D9" s="62"/>
      <c r="E9" s="64"/>
      <c r="F9" s="64"/>
      <c r="G9" s="64"/>
      <c r="H9" s="64"/>
      <c r="I9" s="64"/>
      <c r="J9" s="64"/>
      <c r="K9" s="64"/>
      <c r="L9" s="64"/>
      <c r="M9" s="64"/>
      <c r="N9" s="65" t="s">
        <v>67</v>
      </c>
      <c r="O9" s="66"/>
      <c r="P9" s="66"/>
      <c r="Q9" s="39"/>
      <c r="R9" s="15"/>
    </row>
    <row r="10" spans="2:18" ht="12.75">
      <c r="B10" s="67" t="s">
        <v>0</v>
      </c>
      <c r="C10" s="68" t="s">
        <v>1</v>
      </c>
      <c r="D10" s="68" t="s">
        <v>2</v>
      </c>
      <c r="E10" s="68" t="s">
        <v>3</v>
      </c>
      <c r="F10" s="68" t="s">
        <v>4</v>
      </c>
      <c r="G10" s="68" t="s">
        <v>18</v>
      </c>
      <c r="H10" s="68" t="s">
        <v>19</v>
      </c>
      <c r="I10" s="68" t="s">
        <v>58</v>
      </c>
      <c r="J10" s="68" t="s">
        <v>44</v>
      </c>
      <c r="K10" s="68" t="s">
        <v>5</v>
      </c>
      <c r="L10" s="68" t="s">
        <v>6</v>
      </c>
      <c r="M10" s="68"/>
      <c r="N10" s="68" t="s">
        <v>68</v>
      </c>
      <c r="O10" s="68" t="s">
        <v>2</v>
      </c>
      <c r="P10" s="68" t="s">
        <v>3</v>
      </c>
      <c r="Q10" s="61"/>
      <c r="R10" s="2"/>
    </row>
    <row r="11" spans="2:19" ht="6" customHeight="1">
      <c r="B11" s="57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69"/>
      <c r="Q11" s="97"/>
      <c r="R11" s="4"/>
      <c r="S11" s="3"/>
    </row>
    <row r="12" spans="2:19" ht="12.75">
      <c r="B12" s="57" t="s">
        <v>20</v>
      </c>
      <c r="C12" s="58">
        <v>7</v>
      </c>
      <c r="D12" s="58">
        <v>5</v>
      </c>
      <c r="E12" s="58">
        <v>2</v>
      </c>
      <c r="F12" s="58">
        <v>0</v>
      </c>
      <c r="G12" s="58">
        <v>268</v>
      </c>
      <c r="H12" s="58">
        <v>177</v>
      </c>
      <c r="I12" s="58">
        <v>91</v>
      </c>
      <c r="J12" s="58">
        <v>34</v>
      </c>
      <c r="K12" s="58">
        <v>5</v>
      </c>
      <c r="L12" s="58">
        <v>25</v>
      </c>
      <c r="M12" s="58"/>
      <c r="N12" s="58">
        <v>2</v>
      </c>
      <c r="O12" s="58">
        <v>4</v>
      </c>
      <c r="P12" s="58">
        <v>0</v>
      </c>
      <c r="Q12" s="97"/>
      <c r="R12" s="4"/>
      <c r="S12" s="3"/>
    </row>
    <row r="13" spans="2:19" ht="12.75">
      <c r="B13" s="57" t="s">
        <v>52</v>
      </c>
      <c r="C13" s="58">
        <v>6</v>
      </c>
      <c r="D13" s="58">
        <v>4</v>
      </c>
      <c r="E13" s="58">
        <v>2</v>
      </c>
      <c r="F13" s="58">
        <v>0</v>
      </c>
      <c r="G13" s="58">
        <v>197</v>
      </c>
      <c r="H13" s="58">
        <v>170</v>
      </c>
      <c r="I13" s="58">
        <v>27</v>
      </c>
      <c r="J13" s="58">
        <v>20</v>
      </c>
      <c r="K13" s="58">
        <v>3</v>
      </c>
      <c r="L13" s="58">
        <v>19</v>
      </c>
      <c r="M13" s="58"/>
      <c r="N13" s="58">
        <v>2</v>
      </c>
      <c r="O13" s="58">
        <v>2</v>
      </c>
      <c r="P13" s="58">
        <v>2</v>
      </c>
      <c r="Q13" s="97"/>
      <c r="R13" s="4"/>
      <c r="S13" s="3"/>
    </row>
    <row r="14" spans="2:19" ht="12.75">
      <c r="B14" s="57" t="s">
        <v>23</v>
      </c>
      <c r="C14" s="58">
        <v>6</v>
      </c>
      <c r="D14" s="58">
        <v>4</v>
      </c>
      <c r="E14" s="58">
        <v>2</v>
      </c>
      <c r="F14" s="58">
        <v>0</v>
      </c>
      <c r="G14" s="58">
        <v>160</v>
      </c>
      <c r="H14" s="58">
        <v>140</v>
      </c>
      <c r="I14" s="58">
        <v>20</v>
      </c>
      <c r="J14" s="58">
        <v>20</v>
      </c>
      <c r="K14" s="58">
        <v>3</v>
      </c>
      <c r="L14" s="58">
        <v>19</v>
      </c>
      <c r="M14" s="58"/>
      <c r="N14" s="58">
        <v>0</v>
      </c>
      <c r="O14" s="58">
        <v>3</v>
      </c>
      <c r="P14" s="58">
        <v>2</v>
      </c>
      <c r="Q14" s="97"/>
      <c r="R14" s="4"/>
      <c r="S14" s="3"/>
    </row>
    <row r="15" spans="2:19" ht="12.75">
      <c r="B15" s="57" t="s">
        <v>13</v>
      </c>
      <c r="C15" s="58">
        <v>6</v>
      </c>
      <c r="D15" s="58">
        <v>4</v>
      </c>
      <c r="E15" s="58">
        <v>2</v>
      </c>
      <c r="F15" s="58">
        <v>0</v>
      </c>
      <c r="G15" s="58">
        <v>156</v>
      </c>
      <c r="H15" s="58">
        <v>172</v>
      </c>
      <c r="I15" s="58">
        <v>-16</v>
      </c>
      <c r="J15" s="58">
        <v>17</v>
      </c>
      <c r="K15" s="58">
        <v>3</v>
      </c>
      <c r="L15" s="58">
        <v>19</v>
      </c>
      <c r="M15" s="58"/>
      <c r="N15" s="58">
        <v>5</v>
      </c>
      <c r="O15" s="58">
        <v>1</v>
      </c>
      <c r="P15" s="58">
        <v>0</v>
      </c>
      <c r="Q15" s="97"/>
      <c r="R15" s="4"/>
      <c r="S15" s="3"/>
    </row>
    <row r="16" spans="2:19" ht="12.75">
      <c r="B16" s="57" t="s">
        <v>56</v>
      </c>
      <c r="C16" s="58">
        <v>6</v>
      </c>
      <c r="D16" s="58">
        <v>3</v>
      </c>
      <c r="E16" s="58">
        <v>2</v>
      </c>
      <c r="F16" s="58">
        <v>1</v>
      </c>
      <c r="G16" s="58">
        <v>155</v>
      </c>
      <c r="H16" s="58">
        <v>131</v>
      </c>
      <c r="I16" s="58">
        <v>24</v>
      </c>
      <c r="J16" s="58">
        <v>16</v>
      </c>
      <c r="K16" s="58">
        <v>4</v>
      </c>
      <c r="L16" s="58">
        <v>18</v>
      </c>
      <c r="M16" s="58"/>
      <c r="N16" s="58">
        <v>1</v>
      </c>
      <c r="O16" s="58">
        <v>3</v>
      </c>
      <c r="P16" s="58">
        <v>1</v>
      </c>
      <c r="Q16" s="97"/>
      <c r="R16" s="4"/>
      <c r="S16" s="3"/>
    </row>
    <row r="17" spans="2:19" ht="12.75">
      <c r="B17" s="57" t="s">
        <v>55</v>
      </c>
      <c r="C17" s="58">
        <v>7</v>
      </c>
      <c r="D17" s="58">
        <v>3</v>
      </c>
      <c r="E17" s="58">
        <v>4</v>
      </c>
      <c r="F17" s="58">
        <v>0</v>
      </c>
      <c r="G17" s="58">
        <v>221</v>
      </c>
      <c r="H17" s="58">
        <v>162</v>
      </c>
      <c r="I17" s="58">
        <v>59</v>
      </c>
      <c r="J17" s="58">
        <v>26</v>
      </c>
      <c r="K17" s="58">
        <v>5</v>
      </c>
      <c r="L17" s="58">
        <v>17</v>
      </c>
      <c r="M17" s="58"/>
      <c r="N17" s="58">
        <v>3</v>
      </c>
      <c r="O17" s="58">
        <v>2</v>
      </c>
      <c r="P17" s="58">
        <v>0</v>
      </c>
      <c r="Q17" s="97"/>
      <c r="R17" s="4"/>
      <c r="S17" s="3"/>
    </row>
    <row r="18" spans="2:19" ht="12.75">
      <c r="B18" s="57" t="s">
        <v>27</v>
      </c>
      <c r="C18" s="58">
        <v>7</v>
      </c>
      <c r="D18" s="58">
        <v>3</v>
      </c>
      <c r="E18" s="58">
        <v>3</v>
      </c>
      <c r="F18" s="58">
        <v>1</v>
      </c>
      <c r="G18" s="58">
        <v>168</v>
      </c>
      <c r="H18" s="58">
        <v>162</v>
      </c>
      <c r="I18" s="58">
        <v>6</v>
      </c>
      <c r="J18" s="58">
        <v>20</v>
      </c>
      <c r="K18" s="58">
        <v>3</v>
      </c>
      <c r="L18" s="58">
        <v>17</v>
      </c>
      <c r="M18" s="58"/>
      <c r="N18" s="58">
        <v>1</v>
      </c>
      <c r="O18" s="58">
        <v>2</v>
      </c>
      <c r="P18" s="58">
        <v>1</v>
      </c>
      <c r="Q18" s="97"/>
      <c r="R18" s="4"/>
      <c r="S18" s="3"/>
    </row>
    <row r="19" spans="2:19" ht="12.75">
      <c r="B19" s="57" t="s">
        <v>51</v>
      </c>
      <c r="C19" s="58">
        <v>6</v>
      </c>
      <c r="D19" s="58">
        <v>4</v>
      </c>
      <c r="E19" s="58">
        <v>2</v>
      </c>
      <c r="F19" s="58">
        <v>0</v>
      </c>
      <c r="G19" s="58">
        <v>154</v>
      </c>
      <c r="H19" s="58">
        <v>150</v>
      </c>
      <c r="I19" s="58">
        <v>4</v>
      </c>
      <c r="J19" s="58">
        <v>16</v>
      </c>
      <c r="K19" s="58">
        <v>1</v>
      </c>
      <c r="L19" s="58">
        <v>17</v>
      </c>
      <c r="M19" s="58"/>
      <c r="N19" s="58">
        <v>3</v>
      </c>
      <c r="O19" s="58">
        <v>2</v>
      </c>
      <c r="P19" s="58">
        <v>1</v>
      </c>
      <c r="Q19" s="97"/>
      <c r="R19" s="4"/>
      <c r="S19" s="3"/>
    </row>
    <row r="20" spans="2:19" ht="12.75">
      <c r="B20" s="57" t="s">
        <v>50</v>
      </c>
      <c r="C20" s="58">
        <v>7</v>
      </c>
      <c r="D20" s="58">
        <v>2</v>
      </c>
      <c r="E20" s="58">
        <v>4</v>
      </c>
      <c r="F20" s="58">
        <v>1</v>
      </c>
      <c r="G20" s="58">
        <v>204</v>
      </c>
      <c r="H20" s="58">
        <v>205</v>
      </c>
      <c r="I20" s="58">
        <v>-1</v>
      </c>
      <c r="J20" s="58">
        <v>21</v>
      </c>
      <c r="K20" s="58">
        <v>7</v>
      </c>
      <c r="L20" s="58">
        <v>17</v>
      </c>
      <c r="M20" s="58"/>
      <c r="N20" s="58">
        <v>1</v>
      </c>
      <c r="O20" s="58">
        <v>2</v>
      </c>
      <c r="P20" s="58">
        <v>2</v>
      </c>
      <c r="Q20" s="97"/>
      <c r="R20" s="4"/>
      <c r="S20" s="3"/>
    </row>
    <row r="21" spans="2:19" ht="12.75">
      <c r="B21" s="57" t="s">
        <v>53</v>
      </c>
      <c r="C21" s="58">
        <v>6</v>
      </c>
      <c r="D21" s="58">
        <v>2</v>
      </c>
      <c r="E21" s="58">
        <v>3</v>
      </c>
      <c r="F21" s="58">
        <v>1</v>
      </c>
      <c r="G21" s="58">
        <v>136</v>
      </c>
      <c r="H21" s="58">
        <v>163</v>
      </c>
      <c r="I21" s="58">
        <v>-27</v>
      </c>
      <c r="J21" s="58">
        <v>17</v>
      </c>
      <c r="K21" s="58">
        <v>2</v>
      </c>
      <c r="L21" s="58">
        <v>12</v>
      </c>
      <c r="M21" s="58"/>
      <c r="N21" s="58">
        <v>3</v>
      </c>
      <c r="O21" s="58">
        <v>1</v>
      </c>
      <c r="P21" s="58">
        <v>1</v>
      </c>
      <c r="Q21" s="97"/>
      <c r="R21" s="4"/>
      <c r="S21" s="3"/>
    </row>
    <row r="22" spans="2:19" ht="12.75">
      <c r="B22" s="57" t="s">
        <v>54</v>
      </c>
      <c r="C22" s="58">
        <v>6</v>
      </c>
      <c r="D22" s="58">
        <v>2</v>
      </c>
      <c r="E22" s="58">
        <v>4</v>
      </c>
      <c r="F22" s="58">
        <v>0</v>
      </c>
      <c r="G22" s="58">
        <v>104</v>
      </c>
      <c r="H22" s="58">
        <v>167</v>
      </c>
      <c r="I22" s="58">
        <v>-63</v>
      </c>
      <c r="J22" s="58">
        <v>14</v>
      </c>
      <c r="K22" s="58">
        <v>2</v>
      </c>
      <c r="L22" s="58">
        <v>10</v>
      </c>
      <c r="M22" s="58"/>
      <c r="N22" s="58">
        <v>3</v>
      </c>
      <c r="O22" s="58">
        <v>2</v>
      </c>
      <c r="P22" s="58">
        <v>1</v>
      </c>
      <c r="Q22" s="97"/>
      <c r="R22" s="4"/>
      <c r="S22" s="3"/>
    </row>
    <row r="23" spans="2:17" ht="12.75">
      <c r="B23" s="57" t="s">
        <v>14</v>
      </c>
      <c r="C23" s="58">
        <v>6</v>
      </c>
      <c r="D23" s="58">
        <v>0</v>
      </c>
      <c r="E23" s="58">
        <v>6</v>
      </c>
      <c r="F23" s="58">
        <v>0</v>
      </c>
      <c r="G23" s="58">
        <v>131</v>
      </c>
      <c r="H23" s="58">
        <v>255</v>
      </c>
      <c r="I23" s="58">
        <v>-124</v>
      </c>
      <c r="J23" s="58">
        <v>16</v>
      </c>
      <c r="K23" s="58">
        <v>3</v>
      </c>
      <c r="L23" s="58">
        <v>3</v>
      </c>
      <c r="M23" s="58"/>
      <c r="N23" s="58">
        <v>4</v>
      </c>
      <c r="O23" s="58">
        <v>0</v>
      </c>
      <c r="P23" s="58">
        <v>1</v>
      </c>
      <c r="Q23" s="59"/>
    </row>
    <row r="24" spans="2:17" ht="12.75" customHeight="1">
      <c r="B24" s="57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62"/>
      <c r="N24" s="62"/>
      <c r="O24" s="62"/>
      <c r="P24" s="62"/>
      <c r="Q24" s="59"/>
    </row>
    <row r="25" spans="2:16" ht="12.75" customHeight="1">
      <c r="B25" s="57"/>
      <c r="C25" s="63"/>
      <c r="D25" s="58"/>
      <c r="E25" s="58"/>
      <c r="F25" s="63"/>
      <c r="G25" s="58"/>
      <c r="H25" s="58"/>
      <c r="I25" s="58"/>
      <c r="J25" s="58"/>
      <c r="K25" s="58"/>
      <c r="L25" s="58"/>
      <c r="M25" s="62"/>
      <c r="N25" s="62"/>
      <c r="O25" s="62"/>
      <c r="P25" s="62"/>
    </row>
    <row r="26" spans="2:16" s="44" customFormat="1" ht="12.75" customHeight="1">
      <c r="B26" s="36" t="s">
        <v>112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1"/>
      <c r="N26" s="51"/>
      <c r="O26" s="51"/>
      <c r="P26" s="51"/>
    </row>
    <row r="27" spans="2:16" ht="6" customHeight="1">
      <c r="B27" s="49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6"/>
      <c r="N27" s="46"/>
      <c r="O27" s="46"/>
      <c r="P27" s="46"/>
    </row>
    <row r="28" spans="2:16" s="40" customFormat="1" ht="12.75" customHeight="1">
      <c r="B28" s="52" t="s">
        <v>74</v>
      </c>
      <c r="C28" s="52" t="s">
        <v>113</v>
      </c>
      <c r="D28" s="52"/>
      <c r="E28" s="52"/>
      <c r="F28" s="52" t="s">
        <v>114</v>
      </c>
      <c r="G28" s="52"/>
      <c r="H28" s="56" t="s">
        <v>9</v>
      </c>
      <c r="I28" s="53"/>
      <c r="J28" s="52"/>
      <c r="K28" s="52"/>
      <c r="L28" s="52"/>
      <c r="M28" s="52"/>
      <c r="N28" s="52"/>
      <c r="O28" s="52"/>
      <c r="P28" s="52"/>
    </row>
    <row r="29" spans="2:16" s="31" customFormat="1" ht="6" customHeight="1">
      <c r="B29" s="49"/>
      <c r="C29" s="49"/>
      <c r="D29" s="49"/>
      <c r="E29" s="54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</row>
    <row r="30" spans="2:16" s="31" customFormat="1" ht="12.75" customHeight="1">
      <c r="B30" s="49" t="s">
        <v>115</v>
      </c>
      <c r="C30" s="49">
        <f>IF(SUM(C12:C23)=132,B12,"")</f>
      </c>
      <c r="D30" s="49"/>
      <c r="E30" s="49"/>
      <c r="F30" s="49">
        <f>IF(SUM(C12:C23)=132,B15,"")</f>
      </c>
      <c r="G30" s="49"/>
      <c r="H30" s="55">
        <f>IF(F30="","",'Input Results'!D75)</f>
      </c>
      <c r="I30" s="98">
        <f>IF(H30="","",IF(VALUE(LEFT(H30,2))&gt;VALUE(RIGHT(H30,2)),C30,F30))</f>
      </c>
      <c r="J30" s="98">
        <f>IF(C30="","",VLOOKUP(I30,B12:L23,11,FALSE))</f>
      </c>
      <c r="K30" s="91"/>
      <c r="L30" s="91"/>
      <c r="M30" s="49"/>
      <c r="N30" s="49"/>
      <c r="O30" s="49"/>
      <c r="P30" s="49"/>
    </row>
    <row r="31" spans="2:16" s="31" customFormat="1" ht="12.75" customHeight="1">
      <c r="B31" s="49" t="s">
        <v>115</v>
      </c>
      <c r="C31" s="49">
        <f>IF(SUM(C12:C23)=132,B13,"")</f>
      </c>
      <c r="D31" s="49"/>
      <c r="E31" s="49"/>
      <c r="F31" s="49">
        <f>IF(SUM(C12:C23)=132,B14,"")</f>
      </c>
      <c r="G31" s="49"/>
      <c r="H31" s="55">
        <f>IF(F31="","",'Input Results'!D76)</f>
      </c>
      <c r="I31" s="98">
        <f>IF(H31="","",IF(VALUE(LEFT(H31,2))&gt;VALUE(RIGHT(H31,2)),C31,F31))</f>
      </c>
      <c r="J31" s="98">
        <f>IF(C31="","",VLOOKUP(I31,B12:L23,11,FALSE))</f>
      </c>
      <c r="K31" s="91"/>
      <c r="L31" s="91"/>
      <c r="M31" s="49"/>
      <c r="N31" s="49"/>
      <c r="O31" s="49"/>
      <c r="P31" s="49"/>
    </row>
    <row r="32" spans="2:16" s="31" customFormat="1" ht="6" customHeight="1">
      <c r="B32" s="49"/>
      <c r="C32" s="49"/>
      <c r="D32" s="49"/>
      <c r="E32" s="49"/>
      <c r="F32" s="49"/>
      <c r="G32" s="49"/>
      <c r="H32" s="55"/>
      <c r="I32" s="49"/>
      <c r="J32" s="49"/>
      <c r="K32" s="49"/>
      <c r="L32" s="49"/>
      <c r="M32" s="49"/>
      <c r="N32" s="49"/>
      <c r="O32" s="49"/>
      <c r="P32" s="49"/>
    </row>
    <row r="33" spans="2:16" s="31" customFormat="1" ht="12.75" customHeight="1">
      <c r="B33" s="52" t="s">
        <v>75</v>
      </c>
      <c r="C33" s="52">
        <f>IF(J30&gt;J31,I30,I31)</f>
      </c>
      <c r="D33" s="52"/>
      <c r="E33" s="52"/>
      <c r="F33" s="52">
        <f>IF(C33=I30,I31,I30)</f>
      </c>
      <c r="G33" s="52"/>
      <c r="H33" s="55">
        <f>IF(F33="","",'Input Results'!D79)</f>
      </c>
      <c r="I33" s="49"/>
      <c r="J33" s="49"/>
      <c r="K33" s="49"/>
      <c r="L33" s="49"/>
      <c r="M33" s="49"/>
      <c r="N33" s="49"/>
      <c r="O33" s="49"/>
      <c r="P33" s="49"/>
    </row>
    <row r="34" spans="2:16" ht="3.75" customHeight="1"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</row>
    <row r="35" spans="2:16" ht="12.75" customHeight="1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</row>
    <row r="36" ht="12.75" customHeight="1"/>
  </sheetData>
  <conditionalFormatting sqref="H30:H33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landscape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B2:P25"/>
  <sheetViews>
    <sheetView workbookViewId="0" topLeftCell="A1">
      <selection activeCell="B4" sqref="B4:P15"/>
    </sheetView>
  </sheetViews>
  <sheetFormatPr defaultColWidth="9.140625" defaultRowHeight="12.75"/>
  <cols>
    <col min="1" max="1" width="1.7109375" style="0" customWidth="1"/>
    <col min="2" max="2" width="11.140625" style="0" customWidth="1"/>
    <col min="3" max="6" width="2.7109375" style="0" customWidth="1"/>
    <col min="7" max="10" width="6.00390625" style="0" customWidth="1"/>
    <col min="11" max="11" width="7.7109375" style="0" customWidth="1"/>
    <col min="12" max="12" width="5.140625" style="0" customWidth="1"/>
    <col min="13" max="13" width="2.7109375" style="0" customWidth="1"/>
  </cols>
  <sheetData>
    <row r="2" spans="2:16" ht="12.75">
      <c r="B2" s="22" t="s">
        <v>0</v>
      </c>
      <c r="C2" s="2" t="s">
        <v>57</v>
      </c>
      <c r="D2" s="2" t="s">
        <v>16</v>
      </c>
      <c r="E2" s="2" t="s">
        <v>17</v>
      </c>
      <c r="F2" s="2" t="s">
        <v>48</v>
      </c>
      <c r="G2" s="2" t="s">
        <v>18</v>
      </c>
      <c r="H2" s="2" t="s">
        <v>19</v>
      </c>
      <c r="I2" s="2" t="s">
        <v>58</v>
      </c>
      <c r="J2" s="2" t="s">
        <v>44</v>
      </c>
      <c r="K2" s="2" t="s">
        <v>5</v>
      </c>
      <c r="L2" s="2" t="s">
        <v>6</v>
      </c>
      <c r="N2" s="2" t="s">
        <v>64</v>
      </c>
      <c r="O2" s="2" t="s">
        <v>65</v>
      </c>
      <c r="P2" s="2" t="s">
        <v>66</v>
      </c>
    </row>
    <row r="3" spans="2:12" ht="12.75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2:16" ht="12.75">
      <c r="B4" s="23" t="str">
        <f>'Input Results'!G1</f>
        <v>Blues</v>
      </c>
      <c r="C4" s="24">
        <f>+'Input Results'!K74</f>
        <v>6</v>
      </c>
      <c r="D4" s="24">
        <f>+'Input Results'!L74</f>
        <v>2</v>
      </c>
      <c r="E4" s="24">
        <f>+'Input Results'!M74</f>
        <v>3</v>
      </c>
      <c r="F4" s="24">
        <f>+'Input Results'!N74</f>
        <v>1</v>
      </c>
      <c r="G4" s="24">
        <f>+'Input Results'!H74</f>
        <v>136</v>
      </c>
      <c r="H4" s="24">
        <f>+'Input Results'!I74</f>
        <v>163</v>
      </c>
      <c r="I4" s="17">
        <f>+G4-H4</f>
        <v>-27</v>
      </c>
      <c r="J4" s="24">
        <f>+'Input Results'!J74</f>
        <v>17</v>
      </c>
      <c r="K4" s="24">
        <f>'Input Results'!O74</f>
        <v>2</v>
      </c>
      <c r="L4" s="24">
        <f>'Input Results'!P74</f>
        <v>12</v>
      </c>
      <c r="N4" s="28">
        <f>'Input Results'!Q74</f>
        <v>3</v>
      </c>
      <c r="O4" s="28">
        <f>'Input Results'!S74</f>
        <v>1</v>
      </c>
      <c r="P4" s="28">
        <f>'Input Results'!T74</f>
        <v>1</v>
      </c>
    </row>
    <row r="5" spans="2:16" ht="12.75">
      <c r="B5" s="23" t="str">
        <f>+'Input Results'!V1</f>
        <v>Brumbies</v>
      </c>
      <c r="C5" s="24">
        <f>+'Input Results'!Z74</f>
        <v>7</v>
      </c>
      <c r="D5" s="24">
        <f>+'Input Results'!AA74</f>
        <v>5</v>
      </c>
      <c r="E5" s="24">
        <f>+'Input Results'!AB74</f>
        <v>2</v>
      </c>
      <c r="F5" s="24">
        <f>+'Input Results'!AC74</f>
        <v>0</v>
      </c>
      <c r="G5" s="24">
        <f>+'Input Results'!W74</f>
        <v>268</v>
      </c>
      <c r="H5" s="24">
        <f>+'Input Results'!X74</f>
        <v>177</v>
      </c>
      <c r="I5" s="17">
        <f aca="true" t="shared" si="0" ref="I5:I15">+G5-H5</f>
        <v>91</v>
      </c>
      <c r="J5" s="24">
        <f>+'Input Results'!Y74</f>
        <v>34</v>
      </c>
      <c r="K5" s="24">
        <f>'Input Results'!AD74</f>
        <v>5</v>
      </c>
      <c r="L5" s="24">
        <f>'Input Results'!AE74</f>
        <v>25</v>
      </c>
      <c r="N5" s="28">
        <f>'Input Results'!AF74</f>
        <v>2</v>
      </c>
      <c r="O5" s="28">
        <f>'Input Results'!AH74</f>
        <v>4</v>
      </c>
      <c r="P5" s="28">
        <f>'Input Results'!AI74</f>
        <v>0</v>
      </c>
    </row>
    <row r="6" spans="2:16" ht="12.75">
      <c r="B6" s="23" t="str">
        <f>'Input Results'!AK1</f>
        <v>Bulls</v>
      </c>
      <c r="C6" s="24">
        <f>+'Input Results'!AO74</f>
        <v>6</v>
      </c>
      <c r="D6" s="24">
        <f>+'Input Results'!AP74</f>
        <v>3</v>
      </c>
      <c r="E6" s="24">
        <f>+'Input Results'!AQ74</f>
        <v>2</v>
      </c>
      <c r="F6" s="24">
        <f>+'Input Results'!AR74</f>
        <v>1</v>
      </c>
      <c r="G6" s="24">
        <f>+'Input Results'!AL74</f>
        <v>155</v>
      </c>
      <c r="H6" s="24">
        <f>+'Input Results'!AM74</f>
        <v>131</v>
      </c>
      <c r="I6" s="17">
        <f t="shared" si="0"/>
        <v>24</v>
      </c>
      <c r="J6" s="24">
        <f>+'Input Results'!AN74</f>
        <v>16</v>
      </c>
      <c r="K6" s="24">
        <f>'Input Results'!AS74</f>
        <v>4</v>
      </c>
      <c r="L6" s="24">
        <f>'Input Results'!AT74</f>
        <v>18</v>
      </c>
      <c r="N6" s="28">
        <f>'Input Results'!AU74</f>
        <v>1</v>
      </c>
      <c r="O6" s="28">
        <f>'Input Results'!AW74</f>
        <v>3</v>
      </c>
      <c r="P6" s="28">
        <f>'Input Results'!AX74</f>
        <v>1</v>
      </c>
    </row>
    <row r="7" spans="2:16" ht="12.75">
      <c r="B7" s="23" t="str">
        <f>+'Input Results'!AZ1</f>
        <v>Cats</v>
      </c>
      <c r="C7" s="24">
        <f>+'Input Results'!BD74</f>
        <v>6</v>
      </c>
      <c r="D7" s="24">
        <f>+'Input Results'!BE74</f>
        <v>0</v>
      </c>
      <c r="E7" s="24">
        <f>+'Input Results'!BF74</f>
        <v>6</v>
      </c>
      <c r="F7" s="24">
        <f>+'Input Results'!BG74</f>
        <v>0</v>
      </c>
      <c r="G7" s="24">
        <f>+'Input Results'!BA74</f>
        <v>131</v>
      </c>
      <c r="H7" s="24">
        <f>+'Input Results'!BB74</f>
        <v>255</v>
      </c>
      <c r="I7" s="17">
        <f t="shared" si="0"/>
        <v>-124</v>
      </c>
      <c r="J7" s="24">
        <f>+'Input Results'!BC74</f>
        <v>16</v>
      </c>
      <c r="K7" s="24">
        <f>+'Input Results'!BH74</f>
        <v>3</v>
      </c>
      <c r="L7" s="24">
        <f>+'Input Results'!BI74</f>
        <v>3</v>
      </c>
      <c r="N7" s="28">
        <f>'Input Results'!BJ74</f>
        <v>4</v>
      </c>
      <c r="O7" s="28">
        <f>'Input Results'!BL74</f>
        <v>0</v>
      </c>
      <c r="P7" s="28">
        <f>'Input Results'!BM74</f>
        <v>1</v>
      </c>
    </row>
    <row r="8" spans="2:16" ht="12.75">
      <c r="B8" s="23" t="str">
        <f>'Input Results'!BO1</f>
        <v>Chiefs</v>
      </c>
      <c r="C8" s="24">
        <f>+'Input Results'!BS74</f>
        <v>6</v>
      </c>
      <c r="D8" s="24">
        <f>+'Input Results'!BT74</f>
        <v>4</v>
      </c>
      <c r="E8" s="24">
        <f>+'Input Results'!BU74</f>
        <v>2</v>
      </c>
      <c r="F8" s="24">
        <f>+'Input Results'!BV74</f>
        <v>0</v>
      </c>
      <c r="G8" s="24">
        <f>+'Input Results'!BP74</f>
        <v>154</v>
      </c>
      <c r="H8" s="24">
        <f>+'Input Results'!BQ74</f>
        <v>150</v>
      </c>
      <c r="I8" s="17">
        <f t="shared" si="0"/>
        <v>4</v>
      </c>
      <c r="J8" s="24">
        <f>+'Input Results'!BR74</f>
        <v>16</v>
      </c>
      <c r="K8" s="24">
        <f>'Input Results'!BW74</f>
        <v>1</v>
      </c>
      <c r="L8" s="24">
        <f>'Input Results'!BX74</f>
        <v>17</v>
      </c>
      <c r="N8" s="28">
        <f>'Input Results'!BY74</f>
        <v>3</v>
      </c>
      <c r="O8" s="28">
        <f>'Input Results'!CA74</f>
        <v>2</v>
      </c>
      <c r="P8" s="28">
        <f>'Input Results'!CB74</f>
        <v>1</v>
      </c>
    </row>
    <row r="9" spans="2:16" ht="12.75">
      <c r="B9" s="23" t="str">
        <f>'Input Results'!CD1</f>
        <v>Crusaders</v>
      </c>
      <c r="C9" s="24">
        <f>+'Input Results'!CH74</f>
        <v>6</v>
      </c>
      <c r="D9" s="24">
        <f>+'Input Results'!CI74</f>
        <v>4</v>
      </c>
      <c r="E9" s="24">
        <f>+'Input Results'!CJ74</f>
        <v>2</v>
      </c>
      <c r="F9" s="24">
        <f>+'Input Results'!CK74</f>
        <v>0</v>
      </c>
      <c r="G9" s="24">
        <f>'Input Results'!CE74</f>
        <v>197</v>
      </c>
      <c r="H9" s="24">
        <f>'Input Results'!CF74</f>
        <v>170</v>
      </c>
      <c r="I9" s="17">
        <f t="shared" si="0"/>
        <v>27</v>
      </c>
      <c r="J9" s="24">
        <f>'Input Results'!CG74</f>
        <v>20</v>
      </c>
      <c r="K9" s="24">
        <f>'Input Results'!CL74</f>
        <v>3</v>
      </c>
      <c r="L9" s="24">
        <f>'Input Results'!CM74</f>
        <v>19</v>
      </c>
      <c r="N9" s="28">
        <f>'Input Results'!CN74</f>
        <v>2</v>
      </c>
      <c r="O9" s="28">
        <f>'Input Results'!CP74</f>
        <v>2</v>
      </c>
      <c r="P9" s="28">
        <f>'Input Results'!CQ74</f>
        <v>2</v>
      </c>
    </row>
    <row r="10" spans="2:16" ht="12.75">
      <c r="B10" s="23" t="str">
        <f>'Input Results'!CS1</f>
        <v>Highlanders</v>
      </c>
      <c r="C10" s="24">
        <f>'Input Results'!CW74</f>
        <v>7</v>
      </c>
      <c r="D10" s="24">
        <f>'Input Results'!CX74</f>
        <v>2</v>
      </c>
      <c r="E10" s="24">
        <f>'Input Results'!CY74</f>
        <v>4</v>
      </c>
      <c r="F10" s="24">
        <f>'Input Results'!CZ74</f>
        <v>1</v>
      </c>
      <c r="G10" s="24">
        <f>'Input Results'!CT74</f>
        <v>204</v>
      </c>
      <c r="H10" s="24">
        <f>'Input Results'!CU74</f>
        <v>205</v>
      </c>
      <c r="I10" s="17">
        <f t="shared" si="0"/>
        <v>-1</v>
      </c>
      <c r="J10" s="24">
        <f>'Input Results'!CV74</f>
        <v>21</v>
      </c>
      <c r="K10" s="24">
        <f>'Input Results'!DA74</f>
        <v>7</v>
      </c>
      <c r="L10" s="24">
        <f>'Input Results'!DB74</f>
        <v>17</v>
      </c>
      <c r="N10" s="28">
        <f>'Input Results'!DC74</f>
        <v>1</v>
      </c>
      <c r="O10" s="28">
        <f>'Input Results'!DE74</f>
        <v>2</v>
      </c>
      <c r="P10" s="28">
        <f>'Input Results'!DF74</f>
        <v>2</v>
      </c>
    </row>
    <row r="11" spans="2:16" ht="12.75">
      <c r="B11" s="23" t="str">
        <f>'Input Results'!DH1</f>
        <v>Hurricanes</v>
      </c>
      <c r="C11" s="24">
        <f>'Input Results'!DL74</f>
        <v>7</v>
      </c>
      <c r="D11" s="24">
        <f>'Input Results'!DM74</f>
        <v>3</v>
      </c>
      <c r="E11" s="24">
        <f>'Input Results'!DN74</f>
        <v>3</v>
      </c>
      <c r="F11" s="24">
        <f>'Input Results'!DO74</f>
        <v>1</v>
      </c>
      <c r="G11" s="24">
        <f>'Input Results'!DI74</f>
        <v>168</v>
      </c>
      <c r="H11" s="24">
        <f>'Input Results'!DJ74</f>
        <v>162</v>
      </c>
      <c r="I11" s="17">
        <f t="shared" si="0"/>
        <v>6</v>
      </c>
      <c r="J11" s="24">
        <f>'Input Results'!DK74</f>
        <v>20</v>
      </c>
      <c r="K11" s="24">
        <f>'Input Results'!DP74</f>
        <v>3</v>
      </c>
      <c r="L11" s="24">
        <f>'Input Results'!DQ74</f>
        <v>17</v>
      </c>
      <c r="N11" s="28">
        <f>'Input Results'!DR74</f>
        <v>1</v>
      </c>
      <c r="O11" s="28">
        <f>'Input Results'!DT74</f>
        <v>2</v>
      </c>
      <c r="P11" s="28">
        <f>'Input Results'!DU74</f>
        <v>1</v>
      </c>
    </row>
    <row r="12" spans="2:16" ht="12.75">
      <c r="B12" s="23" t="str">
        <f>'Input Results'!DW1</f>
        <v>Reds</v>
      </c>
      <c r="C12" s="24">
        <f>'Input Results'!EA74</f>
        <v>6</v>
      </c>
      <c r="D12" s="24">
        <f>'Input Results'!EB74</f>
        <v>2</v>
      </c>
      <c r="E12" s="24">
        <f>'Input Results'!EC74</f>
        <v>4</v>
      </c>
      <c r="F12" s="24">
        <f>'Input Results'!ED74</f>
        <v>0</v>
      </c>
      <c r="G12" s="24">
        <f>'Input Results'!DX74</f>
        <v>104</v>
      </c>
      <c r="H12" s="24">
        <f>'Input Results'!DY74</f>
        <v>167</v>
      </c>
      <c r="I12" s="17">
        <f t="shared" si="0"/>
        <v>-63</v>
      </c>
      <c r="J12" s="24">
        <f>'Input Results'!DZ74</f>
        <v>14</v>
      </c>
      <c r="K12" s="24">
        <f>'Input Results'!EE74</f>
        <v>2</v>
      </c>
      <c r="L12" s="24">
        <f>'Input Results'!EF74</f>
        <v>10</v>
      </c>
      <c r="N12" s="28">
        <f>'Input Results'!EG74</f>
        <v>3</v>
      </c>
      <c r="O12" s="28">
        <f>'Input Results'!EI74</f>
        <v>2</v>
      </c>
      <c r="P12" s="28">
        <f>'Input Results'!EJ74</f>
        <v>1</v>
      </c>
    </row>
    <row r="13" spans="2:16" ht="12.75">
      <c r="B13" s="23" t="str">
        <f>'Input Results'!EL1</f>
        <v>Sharks</v>
      </c>
      <c r="C13" s="24">
        <f>'Input Results'!EP74</f>
        <v>6</v>
      </c>
      <c r="D13" s="24">
        <f>'Input Results'!EQ74</f>
        <v>4</v>
      </c>
      <c r="E13" s="24">
        <f>'Input Results'!ER74</f>
        <v>2</v>
      </c>
      <c r="F13" s="24">
        <f>'Input Results'!ES74</f>
        <v>0</v>
      </c>
      <c r="G13" s="24">
        <f>'Input Results'!EM74</f>
        <v>156</v>
      </c>
      <c r="H13" s="24">
        <f>'Input Results'!EN74</f>
        <v>172</v>
      </c>
      <c r="I13" s="17">
        <f t="shared" si="0"/>
        <v>-16</v>
      </c>
      <c r="J13" s="24">
        <f>'Input Results'!EO74</f>
        <v>17</v>
      </c>
      <c r="K13" s="24">
        <f>'Input Results'!ET74</f>
        <v>3</v>
      </c>
      <c r="L13" s="24">
        <f>'Input Results'!EU74</f>
        <v>19</v>
      </c>
      <c r="N13" s="28">
        <f>'Input Results'!EV74</f>
        <v>5</v>
      </c>
      <c r="O13" s="28">
        <f>'Input Results'!EX74</f>
        <v>1</v>
      </c>
      <c r="P13" s="28">
        <f>'Input Results'!EY74</f>
        <v>0</v>
      </c>
    </row>
    <row r="14" spans="2:16" ht="12.75">
      <c r="B14" s="23" t="str">
        <f>'Input Results'!FA1</f>
        <v>Stormers</v>
      </c>
      <c r="C14" s="24">
        <f>'Input Results'!FE74</f>
        <v>6</v>
      </c>
      <c r="D14" s="24">
        <f>'Input Results'!FF74</f>
        <v>4</v>
      </c>
      <c r="E14" s="24">
        <f>'Input Results'!FG74</f>
        <v>2</v>
      </c>
      <c r="F14" s="24">
        <f>'Input Results'!FH74</f>
        <v>0</v>
      </c>
      <c r="G14" s="24">
        <f>'Input Results'!FB74</f>
        <v>160</v>
      </c>
      <c r="H14" s="24">
        <f>'Input Results'!FC74</f>
        <v>140</v>
      </c>
      <c r="I14" s="17">
        <f t="shared" si="0"/>
        <v>20</v>
      </c>
      <c r="J14" s="24">
        <f>'Input Results'!FD74</f>
        <v>20</v>
      </c>
      <c r="K14" s="24">
        <f>'Input Results'!FI74</f>
        <v>3</v>
      </c>
      <c r="L14" s="24">
        <f>'Input Results'!FJ74</f>
        <v>19</v>
      </c>
      <c r="N14" s="28">
        <f>'Input Results'!FK74</f>
        <v>0</v>
      </c>
      <c r="O14" s="28">
        <f>'Input Results'!FM74</f>
        <v>3</v>
      </c>
      <c r="P14" s="28">
        <f>'Input Results'!FN74</f>
        <v>2</v>
      </c>
    </row>
    <row r="15" spans="2:16" ht="12.75">
      <c r="B15" s="23" t="str">
        <f>'Input Results'!FP1</f>
        <v>Waratahs</v>
      </c>
      <c r="C15" s="24">
        <f>'Input Results'!FT74</f>
        <v>7</v>
      </c>
      <c r="D15" s="24">
        <f>'Input Results'!FU74</f>
        <v>3</v>
      </c>
      <c r="E15" s="24">
        <f>'Input Results'!FV74</f>
        <v>4</v>
      </c>
      <c r="F15" s="24">
        <f>'Input Results'!FW74</f>
        <v>0</v>
      </c>
      <c r="G15" s="24">
        <f>'Input Results'!FQ74</f>
        <v>221</v>
      </c>
      <c r="H15" s="24">
        <f>'Input Results'!FR74</f>
        <v>162</v>
      </c>
      <c r="I15" s="17">
        <f t="shared" si="0"/>
        <v>59</v>
      </c>
      <c r="J15" s="24">
        <f>'Input Results'!FS74</f>
        <v>26</v>
      </c>
      <c r="K15" s="24">
        <f>'Input Results'!FX74</f>
        <v>5</v>
      </c>
      <c r="L15" s="24">
        <f>'Input Results'!FY74</f>
        <v>17</v>
      </c>
      <c r="N15" s="28">
        <f>'Input Results'!FZ74</f>
        <v>3</v>
      </c>
      <c r="O15" s="28">
        <f>'Input Results'!GB74</f>
        <v>2</v>
      </c>
      <c r="P15" s="28">
        <f>'Input Results'!GC74</f>
        <v>0</v>
      </c>
    </row>
    <row r="16" s="23" customFormat="1" ht="11.25"/>
    <row r="17" s="23" customFormat="1" ht="11.25"/>
    <row r="18" s="23" customFormat="1" ht="11.25">
      <c r="B18" s="34"/>
    </row>
    <row r="19" s="23" customFormat="1" ht="11.25"/>
    <row r="20" spans="2:10" s="23" customFormat="1" ht="11.25">
      <c r="B20" s="34"/>
      <c r="C20" s="34"/>
      <c r="D20" s="34"/>
      <c r="E20" s="34"/>
      <c r="F20" s="34"/>
      <c r="G20" s="34"/>
      <c r="H20" s="41"/>
      <c r="I20" s="40"/>
      <c r="J20" s="34"/>
    </row>
    <row r="21" spans="5:8" s="23" customFormat="1" ht="11.25">
      <c r="E21" s="31"/>
      <c r="H21" s="32"/>
    </row>
    <row r="22" spans="8:10" s="23" customFormat="1" ht="11.25">
      <c r="H22" s="32"/>
      <c r="I22" s="43"/>
      <c r="J22" s="43"/>
    </row>
    <row r="23" spans="8:10" s="23" customFormat="1" ht="11.25">
      <c r="H23" s="32"/>
      <c r="I23" s="43"/>
      <c r="J23" s="43"/>
    </row>
    <row r="24" s="23" customFormat="1" ht="11.25">
      <c r="H24" s="32"/>
    </row>
    <row r="25" s="23" customFormat="1" ht="11.25">
      <c r="H25" s="32"/>
    </row>
    <row r="26" s="23" customFormat="1" ht="11.25"/>
    <row r="27" s="23" customFormat="1" ht="11.25"/>
    <row r="28" s="23" customFormat="1" ht="11.25"/>
    <row r="29" s="23" customFormat="1" ht="11.25"/>
  </sheetData>
  <conditionalFormatting sqref="B21:B25">
    <cfRule type="expression" priority="1" dxfId="0" stopIfTrue="1">
      <formula>IF($C$9&lt;&gt;11,1,0)</formula>
    </cfRule>
  </conditionalFormatting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B4:S3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11.140625" style="1" customWidth="1"/>
    <col min="3" max="3" width="6.140625" style="1" customWidth="1"/>
    <col min="4" max="4" width="4.421875" style="1" customWidth="1"/>
    <col min="5" max="5" width="4.57421875" style="1" customWidth="1"/>
    <col min="6" max="6" width="6.00390625" style="1" customWidth="1"/>
    <col min="7" max="7" width="5.7109375" style="1" customWidth="1"/>
    <col min="8" max="10" width="7.00390625" style="1" customWidth="1"/>
    <col min="11" max="11" width="9.140625" style="1" customWidth="1"/>
    <col min="12" max="12" width="6.00390625" style="1" customWidth="1"/>
    <col min="13" max="13" width="6.7109375" style="1" customWidth="1"/>
    <col min="14" max="14" width="6.8515625" style="1" customWidth="1"/>
    <col min="15" max="16" width="4.421875" style="1" customWidth="1"/>
    <col min="17" max="17" width="6.00390625" style="1" customWidth="1"/>
    <col min="18" max="16384" width="9.140625" style="1" customWidth="1"/>
  </cols>
  <sheetData>
    <row r="1" ht="12.75"/>
    <row r="3" ht="15.75" customHeight="1"/>
    <row r="4" spans="5:19" ht="12.75"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14"/>
      <c r="S4" s="15"/>
    </row>
    <row r="5" spans="2:16" ht="12.75">
      <c r="B5" s="13" t="s">
        <v>111</v>
      </c>
      <c r="M5"/>
      <c r="N5"/>
      <c r="O5"/>
      <c r="P5"/>
    </row>
    <row r="6" spans="2:16" ht="12.75">
      <c r="B6" s="48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</row>
    <row r="7" spans="2:16" ht="12.75">
      <c r="B7" s="48" t="s">
        <v>116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</row>
    <row r="8" spans="2:16" ht="6" customHeight="1">
      <c r="B8" s="48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</row>
    <row r="9" spans="2:18" ht="12.75">
      <c r="B9" s="62"/>
      <c r="C9" s="62"/>
      <c r="D9" s="62"/>
      <c r="E9" s="64"/>
      <c r="F9" s="64"/>
      <c r="G9" s="64"/>
      <c r="H9" s="64"/>
      <c r="I9" s="64"/>
      <c r="J9" s="64"/>
      <c r="K9" s="64"/>
      <c r="L9" s="64"/>
      <c r="M9" s="64"/>
      <c r="N9" s="65" t="s">
        <v>67</v>
      </c>
      <c r="O9" s="66"/>
      <c r="P9" s="66"/>
      <c r="Q9"/>
      <c r="R9" s="15"/>
    </row>
    <row r="10" spans="2:18" ht="12.75">
      <c r="B10" s="67" t="s">
        <v>0</v>
      </c>
      <c r="C10" s="68" t="s">
        <v>1</v>
      </c>
      <c r="D10" s="68" t="s">
        <v>2</v>
      </c>
      <c r="E10" s="68" t="s">
        <v>3</v>
      </c>
      <c r="F10" s="68" t="s">
        <v>4</v>
      </c>
      <c r="G10" s="68" t="s">
        <v>18</v>
      </c>
      <c r="H10" s="68" t="s">
        <v>19</v>
      </c>
      <c r="I10" s="68" t="s">
        <v>58</v>
      </c>
      <c r="J10" s="68" t="s">
        <v>44</v>
      </c>
      <c r="K10" s="68" t="s">
        <v>5</v>
      </c>
      <c r="L10" s="68" t="s">
        <v>6</v>
      </c>
      <c r="M10" s="68"/>
      <c r="N10" s="68" t="s">
        <v>68</v>
      </c>
      <c r="O10" s="68" t="s">
        <v>2</v>
      </c>
      <c r="P10" s="68" t="s">
        <v>3</v>
      </c>
      <c r="Q10" s="2"/>
      <c r="R10" s="2"/>
    </row>
    <row r="11" spans="2:19" ht="6" customHeight="1">
      <c r="B11" s="57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69"/>
      <c r="Q11" s="4"/>
      <c r="R11" s="4"/>
      <c r="S11" s="3"/>
    </row>
    <row r="12" spans="2:19" ht="12.75">
      <c r="B12" s="57" t="s">
        <v>53</v>
      </c>
      <c r="C12" s="58">
        <v>11</v>
      </c>
      <c r="D12" s="58">
        <v>10</v>
      </c>
      <c r="E12" s="58">
        <v>1</v>
      </c>
      <c r="F12" s="58">
        <v>0</v>
      </c>
      <c r="G12" s="58">
        <v>393</v>
      </c>
      <c r="H12" s="58">
        <v>185</v>
      </c>
      <c r="I12" s="58">
        <v>208</v>
      </c>
      <c r="J12" s="58">
        <v>53</v>
      </c>
      <c r="K12" s="58">
        <v>9</v>
      </c>
      <c r="L12" s="58">
        <v>49</v>
      </c>
      <c r="M12" s="58"/>
      <c r="N12" s="58">
        <v>0</v>
      </c>
      <c r="O12" s="58">
        <v>6</v>
      </c>
      <c r="P12" s="58">
        <v>0</v>
      </c>
      <c r="Q12" s="4"/>
      <c r="R12" s="4"/>
      <c r="S12" s="3"/>
    </row>
    <row r="13" spans="2:19" ht="12.75">
      <c r="B13" s="57" t="s">
        <v>52</v>
      </c>
      <c r="C13" s="58">
        <v>11</v>
      </c>
      <c r="D13" s="58">
        <v>8</v>
      </c>
      <c r="E13" s="58">
        <v>3</v>
      </c>
      <c r="F13" s="58">
        <v>0</v>
      </c>
      <c r="G13" s="58">
        <v>358</v>
      </c>
      <c r="H13" s="58">
        <v>263</v>
      </c>
      <c r="I13" s="58">
        <v>95</v>
      </c>
      <c r="J13" s="58">
        <v>45</v>
      </c>
      <c r="K13" s="58">
        <v>8</v>
      </c>
      <c r="L13" s="58">
        <v>40</v>
      </c>
      <c r="M13" s="58"/>
      <c r="N13" s="58">
        <v>0</v>
      </c>
      <c r="O13" s="58">
        <v>5</v>
      </c>
      <c r="P13" s="58">
        <v>0</v>
      </c>
      <c r="Q13" s="4"/>
      <c r="R13" s="4"/>
      <c r="S13" s="3"/>
    </row>
    <row r="14" spans="2:19" ht="12.75">
      <c r="B14" s="57" t="s">
        <v>27</v>
      </c>
      <c r="C14" s="58">
        <v>11</v>
      </c>
      <c r="D14" s="58">
        <v>7</v>
      </c>
      <c r="E14" s="58">
        <v>4</v>
      </c>
      <c r="F14" s="58">
        <v>0</v>
      </c>
      <c r="G14" s="58">
        <v>324</v>
      </c>
      <c r="H14" s="58">
        <v>284</v>
      </c>
      <c r="I14" s="58">
        <v>40</v>
      </c>
      <c r="J14" s="58">
        <v>42</v>
      </c>
      <c r="K14" s="58">
        <v>7</v>
      </c>
      <c r="L14" s="58">
        <v>35</v>
      </c>
      <c r="M14" s="58"/>
      <c r="N14" s="58">
        <v>0</v>
      </c>
      <c r="O14" s="58">
        <v>4</v>
      </c>
      <c r="P14" s="58">
        <v>2</v>
      </c>
      <c r="Q14" s="4"/>
      <c r="R14" s="4"/>
      <c r="S14" s="3"/>
    </row>
    <row r="15" spans="2:19" ht="12.75">
      <c r="B15" s="57" t="s">
        <v>20</v>
      </c>
      <c r="C15" s="58">
        <v>11</v>
      </c>
      <c r="D15" s="58">
        <v>6</v>
      </c>
      <c r="E15" s="58">
        <v>5</v>
      </c>
      <c r="F15" s="58">
        <v>0</v>
      </c>
      <c r="G15" s="58">
        <v>358</v>
      </c>
      <c r="H15" s="58">
        <v>313</v>
      </c>
      <c r="I15" s="58">
        <v>45</v>
      </c>
      <c r="J15" s="58">
        <v>45</v>
      </c>
      <c r="K15" s="58">
        <v>7</v>
      </c>
      <c r="L15" s="58">
        <v>31</v>
      </c>
      <c r="M15" s="58"/>
      <c r="N15" s="58">
        <v>0</v>
      </c>
      <c r="O15" s="58">
        <v>4</v>
      </c>
      <c r="P15" s="58">
        <v>1</v>
      </c>
      <c r="Q15" s="4"/>
      <c r="R15" s="4"/>
      <c r="S15" s="3"/>
    </row>
    <row r="16" spans="2:19" ht="12.75">
      <c r="B16" s="57" t="s">
        <v>55</v>
      </c>
      <c r="C16" s="58">
        <v>11</v>
      </c>
      <c r="D16" s="58">
        <v>6</v>
      </c>
      <c r="E16" s="58">
        <v>5</v>
      </c>
      <c r="F16" s="58">
        <v>0</v>
      </c>
      <c r="G16" s="58">
        <v>320</v>
      </c>
      <c r="H16" s="58">
        <v>344</v>
      </c>
      <c r="I16" s="58">
        <v>-24</v>
      </c>
      <c r="J16" s="58">
        <v>42</v>
      </c>
      <c r="K16" s="58">
        <v>7</v>
      </c>
      <c r="L16" s="58">
        <v>31</v>
      </c>
      <c r="M16" s="58"/>
      <c r="N16" s="58">
        <v>0</v>
      </c>
      <c r="O16" s="58">
        <v>3</v>
      </c>
      <c r="P16" s="58">
        <v>3</v>
      </c>
      <c r="Q16" s="4"/>
      <c r="R16" s="4"/>
      <c r="S16" s="3"/>
    </row>
    <row r="17" spans="2:19" ht="12.75">
      <c r="B17" s="57" t="s">
        <v>56</v>
      </c>
      <c r="C17" s="58">
        <v>11</v>
      </c>
      <c r="D17" s="58">
        <v>6</v>
      </c>
      <c r="E17" s="58">
        <v>5</v>
      </c>
      <c r="F17" s="58">
        <v>0</v>
      </c>
      <c r="G17" s="58">
        <v>320</v>
      </c>
      <c r="H17" s="58">
        <v>354</v>
      </c>
      <c r="I17" s="58">
        <v>-34</v>
      </c>
      <c r="J17" s="58">
        <v>31</v>
      </c>
      <c r="K17" s="58">
        <v>6</v>
      </c>
      <c r="L17" s="58">
        <v>30</v>
      </c>
      <c r="M17" s="58"/>
      <c r="N17" s="58">
        <v>0</v>
      </c>
      <c r="O17" s="58">
        <v>3</v>
      </c>
      <c r="P17" s="58">
        <v>2</v>
      </c>
      <c r="Q17" s="4"/>
      <c r="R17" s="4"/>
      <c r="S17" s="3"/>
    </row>
    <row r="18" spans="2:19" ht="12.75">
      <c r="B18" s="57" t="s">
        <v>50</v>
      </c>
      <c r="C18" s="58">
        <v>11</v>
      </c>
      <c r="D18" s="58">
        <v>6</v>
      </c>
      <c r="E18" s="58">
        <v>5</v>
      </c>
      <c r="F18" s="58">
        <v>0</v>
      </c>
      <c r="G18" s="58">
        <v>287</v>
      </c>
      <c r="H18" s="58">
        <v>246</v>
      </c>
      <c r="I18" s="58">
        <v>41</v>
      </c>
      <c r="J18" s="58">
        <v>27</v>
      </c>
      <c r="K18" s="58">
        <v>5</v>
      </c>
      <c r="L18" s="58">
        <v>29</v>
      </c>
      <c r="M18" s="58"/>
      <c r="N18" s="58">
        <v>0</v>
      </c>
      <c r="O18" s="58">
        <v>4</v>
      </c>
      <c r="P18" s="58">
        <v>2</v>
      </c>
      <c r="Q18" s="4"/>
      <c r="R18" s="4"/>
      <c r="S18" s="3"/>
    </row>
    <row r="19" spans="2:19" ht="12.75">
      <c r="B19" s="57" t="s">
        <v>54</v>
      </c>
      <c r="C19" s="58">
        <v>11</v>
      </c>
      <c r="D19" s="58">
        <v>5</v>
      </c>
      <c r="E19" s="58">
        <v>6</v>
      </c>
      <c r="F19" s="58">
        <v>0</v>
      </c>
      <c r="G19" s="58">
        <v>281</v>
      </c>
      <c r="H19" s="58">
        <v>318</v>
      </c>
      <c r="I19" s="58">
        <v>-37</v>
      </c>
      <c r="J19" s="58">
        <v>30</v>
      </c>
      <c r="K19" s="58">
        <v>6</v>
      </c>
      <c r="L19" s="58">
        <v>26</v>
      </c>
      <c r="M19" s="58"/>
      <c r="N19" s="58">
        <v>0</v>
      </c>
      <c r="O19" s="58">
        <v>3</v>
      </c>
      <c r="P19" s="58">
        <v>2</v>
      </c>
      <c r="Q19" s="4"/>
      <c r="R19" s="4"/>
      <c r="S19" s="3"/>
    </row>
    <row r="20" spans="2:19" ht="12.75">
      <c r="B20" s="57" t="s">
        <v>23</v>
      </c>
      <c r="C20" s="58">
        <v>11</v>
      </c>
      <c r="D20" s="58">
        <v>5</v>
      </c>
      <c r="E20" s="58">
        <v>6</v>
      </c>
      <c r="F20" s="58">
        <v>0</v>
      </c>
      <c r="G20" s="58">
        <v>255</v>
      </c>
      <c r="H20" s="58">
        <v>354</v>
      </c>
      <c r="I20" s="58">
        <v>-99</v>
      </c>
      <c r="J20" s="58">
        <v>29</v>
      </c>
      <c r="K20" s="58">
        <v>3</v>
      </c>
      <c r="L20" s="58">
        <v>23</v>
      </c>
      <c r="M20" s="58"/>
      <c r="N20" s="58">
        <v>0</v>
      </c>
      <c r="O20" s="58">
        <v>3</v>
      </c>
      <c r="P20" s="58">
        <v>3</v>
      </c>
      <c r="Q20" s="4"/>
      <c r="R20" s="4"/>
      <c r="S20" s="3"/>
    </row>
    <row r="21" spans="2:19" ht="12.75">
      <c r="B21" s="57" t="s">
        <v>51</v>
      </c>
      <c r="C21" s="58">
        <v>11</v>
      </c>
      <c r="D21" s="58">
        <v>2</v>
      </c>
      <c r="E21" s="58">
        <v>9</v>
      </c>
      <c r="F21" s="58">
        <v>0</v>
      </c>
      <c r="G21" s="58">
        <v>288</v>
      </c>
      <c r="H21" s="58">
        <v>319</v>
      </c>
      <c r="I21" s="58">
        <v>-31</v>
      </c>
      <c r="J21" s="58">
        <v>35</v>
      </c>
      <c r="K21" s="58">
        <v>10</v>
      </c>
      <c r="L21" s="58">
        <v>18</v>
      </c>
      <c r="M21" s="58"/>
      <c r="N21" s="58">
        <v>0</v>
      </c>
      <c r="O21" s="58">
        <v>2</v>
      </c>
      <c r="P21" s="58">
        <v>3</v>
      </c>
      <c r="Q21" s="4"/>
      <c r="R21" s="4"/>
      <c r="S21" s="3"/>
    </row>
    <row r="22" spans="2:19" ht="12.75">
      <c r="B22" s="57" t="s">
        <v>13</v>
      </c>
      <c r="C22" s="58">
        <v>11</v>
      </c>
      <c r="D22" s="58">
        <v>3</v>
      </c>
      <c r="E22" s="58">
        <v>8</v>
      </c>
      <c r="F22" s="58">
        <v>0</v>
      </c>
      <c r="G22" s="58">
        <v>241</v>
      </c>
      <c r="H22" s="58">
        <v>306</v>
      </c>
      <c r="I22" s="58">
        <v>-65</v>
      </c>
      <c r="J22" s="58">
        <v>24</v>
      </c>
      <c r="K22" s="58">
        <v>5</v>
      </c>
      <c r="L22" s="58">
        <v>17</v>
      </c>
      <c r="M22" s="58"/>
      <c r="N22" s="58">
        <v>0</v>
      </c>
      <c r="O22" s="58">
        <v>1</v>
      </c>
      <c r="P22" s="58">
        <v>4</v>
      </c>
      <c r="Q22" s="4"/>
      <c r="R22" s="4"/>
      <c r="S22" s="3"/>
    </row>
    <row r="23" spans="2:16" ht="12.75">
      <c r="B23" s="57" t="s">
        <v>14</v>
      </c>
      <c r="C23" s="58">
        <v>11</v>
      </c>
      <c r="D23" s="58">
        <v>2</v>
      </c>
      <c r="E23" s="58">
        <v>9</v>
      </c>
      <c r="F23" s="58">
        <v>0</v>
      </c>
      <c r="G23" s="58">
        <v>259</v>
      </c>
      <c r="H23" s="58">
        <v>398</v>
      </c>
      <c r="I23" s="58">
        <v>-139</v>
      </c>
      <c r="J23" s="58">
        <v>24</v>
      </c>
      <c r="K23" s="58">
        <v>5</v>
      </c>
      <c r="L23" s="58">
        <v>13</v>
      </c>
      <c r="M23" s="58"/>
      <c r="N23" s="58">
        <v>0</v>
      </c>
      <c r="O23" s="58">
        <v>2</v>
      </c>
      <c r="P23" s="58">
        <v>4</v>
      </c>
    </row>
    <row r="24" spans="2:16" ht="12.75" customHeight="1">
      <c r="B24" s="57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62"/>
      <c r="N24" s="62"/>
      <c r="O24" s="62"/>
      <c r="P24" s="62"/>
    </row>
    <row r="25" spans="2:16" ht="12.75" customHeight="1">
      <c r="B25" s="57"/>
      <c r="C25" s="63"/>
      <c r="D25" s="58"/>
      <c r="E25" s="58"/>
      <c r="F25" s="63"/>
      <c r="G25" s="58"/>
      <c r="H25" s="58"/>
      <c r="I25" s="58"/>
      <c r="J25" s="58"/>
      <c r="K25" s="58"/>
      <c r="L25" s="58"/>
      <c r="M25" s="62"/>
      <c r="N25" s="62"/>
      <c r="O25" s="62"/>
      <c r="P25" s="62"/>
    </row>
    <row r="26" spans="2:16" s="44" customFormat="1" ht="12.75" customHeight="1">
      <c r="B26" s="36" t="s">
        <v>112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1"/>
      <c r="N26" s="51"/>
      <c r="O26" s="51"/>
      <c r="P26" s="51"/>
    </row>
    <row r="27" spans="2:16" ht="6" customHeight="1">
      <c r="B27" s="49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6"/>
      <c r="N27" s="46"/>
      <c r="O27" s="46"/>
      <c r="P27" s="46"/>
    </row>
    <row r="28" spans="2:16" s="40" customFormat="1" ht="12.75" customHeight="1">
      <c r="B28" s="52" t="s">
        <v>74</v>
      </c>
      <c r="C28" s="52" t="s">
        <v>113</v>
      </c>
      <c r="D28" s="52"/>
      <c r="E28" s="52"/>
      <c r="F28" s="52" t="s">
        <v>114</v>
      </c>
      <c r="G28" s="52"/>
      <c r="H28" s="56" t="s">
        <v>9</v>
      </c>
      <c r="I28" s="53"/>
      <c r="J28" s="52"/>
      <c r="K28" s="52"/>
      <c r="L28" s="52"/>
      <c r="M28" s="52"/>
      <c r="N28" s="52"/>
      <c r="O28" s="52"/>
      <c r="P28" s="52"/>
    </row>
    <row r="29" spans="2:16" s="31" customFormat="1" ht="6" customHeight="1">
      <c r="B29" s="49"/>
      <c r="C29" s="49"/>
      <c r="D29" s="49"/>
      <c r="E29" s="54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</row>
    <row r="30" spans="2:16" s="31" customFormat="1" ht="12.75" customHeight="1">
      <c r="B30" s="49" t="s">
        <v>115</v>
      </c>
      <c r="C30" s="49" t="str">
        <f>IF(SUM(C12:C23)=132,B12,"")</f>
        <v>Blues</v>
      </c>
      <c r="D30" s="49"/>
      <c r="E30" s="49"/>
      <c r="F30" s="49" t="str">
        <f>IF(SUM(C12:C23)=132,B15,"")</f>
        <v>Brumbies</v>
      </c>
      <c r="G30" s="49"/>
      <c r="H30" s="55" t="s">
        <v>173</v>
      </c>
      <c r="I30" s="91" t="str">
        <f>IF(H30="","",IF(VALUE(LEFT(H30,2))&gt;VALUE(RIGHT(H30,2)),C30,F30))</f>
        <v>Blues</v>
      </c>
      <c r="J30" s="91">
        <f>IF(C30="","",VLOOKUP(I30,B12:L23,11,FALSE))</f>
        <v>49</v>
      </c>
      <c r="K30" s="91"/>
      <c r="L30" s="91"/>
      <c r="M30" s="49"/>
      <c r="N30" s="49"/>
      <c r="O30" s="49"/>
      <c r="P30" s="49"/>
    </row>
    <row r="31" spans="2:16" s="31" customFormat="1" ht="12.75" customHeight="1">
      <c r="B31" s="49" t="s">
        <v>115</v>
      </c>
      <c r="C31" s="49" t="str">
        <f>IF(SUM(C12:C23)=132,B13,"")</f>
        <v>Crusaders</v>
      </c>
      <c r="D31" s="49"/>
      <c r="E31" s="49"/>
      <c r="F31" s="49" t="str">
        <f>IF(SUM(C12:C23)=132,B14,"")</f>
        <v>Hurricanes</v>
      </c>
      <c r="G31" s="49"/>
      <c r="H31" s="55" t="s">
        <v>174</v>
      </c>
      <c r="I31" s="91" t="str">
        <f>IF(H31="","",IF(VALUE(LEFT(H31,2))&gt;VALUE(RIGHT(H31,2)),C31,F31))</f>
        <v>Crusaders</v>
      </c>
      <c r="J31" s="91">
        <f>IF(C31="","",VLOOKUP(I31,B12:L23,11,FALSE))</f>
        <v>40</v>
      </c>
      <c r="K31" s="91"/>
      <c r="L31" s="91"/>
      <c r="M31" s="49"/>
      <c r="N31" s="49"/>
      <c r="O31" s="49"/>
      <c r="P31" s="49"/>
    </row>
    <row r="32" spans="2:16" s="31" customFormat="1" ht="6" customHeight="1">
      <c r="B32" s="49"/>
      <c r="C32" s="49"/>
      <c r="D32" s="49"/>
      <c r="E32" s="49"/>
      <c r="F32" s="49"/>
      <c r="G32" s="49"/>
      <c r="H32" s="55"/>
      <c r="I32" s="49"/>
      <c r="J32" s="49"/>
      <c r="K32" s="49"/>
      <c r="L32" s="49"/>
      <c r="M32" s="49"/>
      <c r="N32" s="49"/>
      <c r="O32" s="49"/>
      <c r="P32" s="49"/>
    </row>
    <row r="33" spans="2:16" s="31" customFormat="1" ht="12.75" customHeight="1">
      <c r="B33" s="52" t="s">
        <v>75</v>
      </c>
      <c r="C33" s="52" t="str">
        <f>IF(J30&gt;J31,I30,I31)</f>
        <v>Blues</v>
      </c>
      <c r="D33" s="52"/>
      <c r="E33" s="52"/>
      <c r="F33" s="52" t="str">
        <f>IF(C33=I30,I31,I30)</f>
        <v>Crusaders</v>
      </c>
      <c r="G33" s="52"/>
      <c r="H33" s="56">
        <f>IF(C33="","",'Input Results'!$D$79)</f>
        <v>0</v>
      </c>
      <c r="I33" s="49"/>
      <c r="J33" s="49"/>
      <c r="K33" s="49"/>
      <c r="L33" s="49"/>
      <c r="M33" s="49"/>
      <c r="N33" s="49"/>
      <c r="O33" s="49"/>
      <c r="P33" s="49"/>
    </row>
  </sheetData>
  <conditionalFormatting sqref="H30:H33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B4:T2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11.140625" style="1" customWidth="1"/>
    <col min="3" max="3" width="6.140625" style="1" customWidth="1"/>
    <col min="4" max="4" width="4.421875" style="1" customWidth="1"/>
    <col min="5" max="5" width="4.57421875" style="1" customWidth="1"/>
    <col min="6" max="6" width="6.00390625" style="1" customWidth="1"/>
    <col min="7" max="7" width="5.7109375" style="1" customWidth="1"/>
    <col min="8" max="10" width="7.00390625" style="1" customWidth="1"/>
    <col min="11" max="11" width="9.140625" style="1" customWidth="1"/>
    <col min="12" max="12" width="6.00390625" style="1" customWidth="1"/>
    <col min="13" max="13" width="6.7109375" style="1" customWidth="1"/>
    <col min="14" max="14" width="6.8515625" style="1" customWidth="1"/>
    <col min="15" max="16" width="4.421875" style="1" customWidth="1"/>
    <col min="17" max="17" width="6.00390625" style="1" customWidth="1"/>
    <col min="18" max="16384" width="9.140625" style="1" customWidth="1"/>
  </cols>
  <sheetData>
    <row r="1" ht="12.75"/>
    <row r="3" ht="15.75" customHeight="1"/>
    <row r="4" spans="5:19" ht="12.75"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14"/>
      <c r="S4" s="15"/>
    </row>
    <row r="5" spans="2:16" ht="12.75">
      <c r="B5" s="13" t="s">
        <v>31</v>
      </c>
      <c r="M5"/>
      <c r="N5"/>
      <c r="O5"/>
      <c r="P5"/>
    </row>
    <row r="6" spans="5:19" ht="12.75">
      <c r="E6" s="8"/>
      <c r="F6" s="8"/>
      <c r="G6" s="8"/>
      <c r="H6" s="8"/>
      <c r="I6" s="8"/>
      <c r="J6" s="8"/>
      <c r="K6" s="8"/>
      <c r="L6" s="8"/>
      <c r="M6"/>
      <c r="N6"/>
      <c r="O6"/>
      <c r="P6"/>
      <c r="Q6" s="8"/>
      <c r="R6" s="14"/>
      <c r="S6" s="15"/>
    </row>
    <row r="7" spans="2:19" ht="12.75">
      <c r="B7" s="22" t="s">
        <v>0</v>
      </c>
      <c r="C7" s="2" t="s">
        <v>1</v>
      </c>
      <c r="D7" s="2" t="s">
        <v>2</v>
      </c>
      <c r="E7" s="2" t="s">
        <v>3</v>
      </c>
      <c r="F7" s="2" t="s">
        <v>4</v>
      </c>
      <c r="G7" s="2" t="s">
        <v>18</v>
      </c>
      <c r="H7" s="2" t="s">
        <v>19</v>
      </c>
      <c r="I7" s="2" t="s">
        <v>58</v>
      </c>
      <c r="J7" s="2" t="s">
        <v>44</v>
      </c>
      <c r="K7" s="2" t="s">
        <v>5</v>
      </c>
      <c r="L7" s="2" t="s">
        <v>6</v>
      </c>
      <c r="M7"/>
      <c r="N7"/>
      <c r="O7"/>
      <c r="P7"/>
      <c r="Q7" s="2"/>
      <c r="R7" s="2"/>
      <c r="S7" s="2"/>
    </row>
    <row r="8" spans="2:20" ht="6" customHeight="1">
      <c r="B8" s="23"/>
      <c r="C8" s="17"/>
      <c r="D8" s="17"/>
      <c r="E8" s="17"/>
      <c r="F8" s="17"/>
      <c r="G8" s="17"/>
      <c r="H8" s="17"/>
      <c r="I8" s="17"/>
      <c r="J8" s="17"/>
      <c r="K8" s="17"/>
      <c r="L8" s="17"/>
      <c r="M8"/>
      <c r="N8"/>
      <c r="O8"/>
      <c r="P8"/>
      <c r="Q8" s="4"/>
      <c r="R8" s="4"/>
      <c r="S8" s="4"/>
      <c r="T8" s="3"/>
    </row>
    <row r="9" spans="2:20" ht="12.75">
      <c r="B9" s="23" t="s">
        <v>52</v>
      </c>
      <c r="C9" s="17">
        <v>11</v>
      </c>
      <c r="D9" s="17">
        <v>11</v>
      </c>
      <c r="E9" s="17">
        <v>0</v>
      </c>
      <c r="F9" s="17">
        <v>0</v>
      </c>
      <c r="G9" s="17">
        <v>469</v>
      </c>
      <c r="H9" s="17">
        <v>264</v>
      </c>
      <c r="I9" s="17">
        <v>205</v>
      </c>
      <c r="J9" s="17">
        <v>55</v>
      </c>
      <c r="K9" s="17">
        <v>7</v>
      </c>
      <c r="L9" s="17">
        <v>51</v>
      </c>
      <c r="M9"/>
      <c r="N9"/>
      <c r="O9"/>
      <c r="P9"/>
      <c r="Q9" s="4"/>
      <c r="R9" s="4"/>
      <c r="S9" s="4"/>
      <c r="T9" s="3"/>
    </row>
    <row r="10" spans="2:20" ht="12.75">
      <c r="B10" s="23" t="s">
        <v>55</v>
      </c>
      <c r="C10" s="17">
        <v>11</v>
      </c>
      <c r="D10" s="17">
        <v>8</v>
      </c>
      <c r="E10" s="17">
        <v>3</v>
      </c>
      <c r="F10" s="17">
        <v>0</v>
      </c>
      <c r="G10" s="17">
        <v>337</v>
      </c>
      <c r="H10" s="17">
        <v>284</v>
      </c>
      <c r="I10" s="17">
        <v>53</v>
      </c>
      <c r="J10" s="17">
        <v>42</v>
      </c>
      <c r="K10" s="17">
        <v>7</v>
      </c>
      <c r="L10" s="17">
        <v>39</v>
      </c>
      <c r="M10"/>
      <c r="N10"/>
      <c r="O10"/>
      <c r="P10"/>
      <c r="Q10" s="4"/>
      <c r="R10" s="4"/>
      <c r="S10" s="4"/>
      <c r="T10" s="3"/>
    </row>
    <row r="11" spans="2:20" ht="12.75">
      <c r="B11" s="23" t="s">
        <v>20</v>
      </c>
      <c r="C11" s="17">
        <v>11</v>
      </c>
      <c r="D11" s="17">
        <v>7</v>
      </c>
      <c r="E11" s="17">
        <v>4</v>
      </c>
      <c r="F11" s="17">
        <v>0</v>
      </c>
      <c r="G11" s="17">
        <v>374</v>
      </c>
      <c r="H11" s="17">
        <v>230</v>
      </c>
      <c r="I11" s="17">
        <v>144</v>
      </c>
      <c r="J11" s="17">
        <v>45</v>
      </c>
      <c r="K11" s="17">
        <v>10</v>
      </c>
      <c r="L11" s="17">
        <v>38</v>
      </c>
      <c r="M11"/>
      <c r="N11"/>
      <c r="O11"/>
      <c r="P11"/>
      <c r="Q11" s="4"/>
      <c r="R11" s="4"/>
      <c r="S11" s="4"/>
      <c r="T11" s="3"/>
    </row>
    <row r="12" spans="2:20" ht="12.75">
      <c r="B12" s="23" t="s">
        <v>50</v>
      </c>
      <c r="C12" s="17">
        <v>11</v>
      </c>
      <c r="D12" s="17">
        <v>8</v>
      </c>
      <c r="E12" s="17">
        <v>3</v>
      </c>
      <c r="F12" s="17">
        <v>0</v>
      </c>
      <c r="G12" s="17">
        <v>329</v>
      </c>
      <c r="H12" s="17">
        <v>207</v>
      </c>
      <c r="I12" s="17">
        <v>122</v>
      </c>
      <c r="J12" s="17">
        <v>34</v>
      </c>
      <c r="K12" s="17">
        <v>6</v>
      </c>
      <c r="L12" s="17">
        <v>38</v>
      </c>
      <c r="M12"/>
      <c r="N12"/>
      <c r="O12"/>
      <c r="P12"/>
      <c r="Q12" s="4"/>
      <c r="R12" s="4"/>
      <c r="S12" s="4"/>
      <c r="T12" s="3"/>
    </row>
    <row r="13" spans="2:20" ht="12.75">
      <c r="B13" s="23" t="s">
        <v>54</v>
      </c>
      <c r="C13" s="17">
        <v>11</v>
      </c>
      <c r="D13" s="17">
        <v>7</v>
      </c>
      <c r="E13" s="17">
        <v>4</v>
      </c>
      <c r="F13" s="17">
        <v>0</v>
      </c>
      <c r="G13" s="17">
        <v>336</v>
      </c>
      <c r="H13" s="17">
        <v>287</v>
      </c>
      <c r="I13" s="17">
        <v>49</v>
      </c>
      <c r="J13" s="17">
        <v>32</v>
      </c>
      <c r="K13" s="17">
        <v>6</v>
      </c>
      <c r="L13" s="17">
        <v>34</v>
      </c>
      <c r="M13"/>
      <c r="N13"/>
      <c r="O13"/>
      <c r="P13"/>
      <c r="Q13" s="4"/>
      <c r="R13" s="4"/>
      <c r="S13" s="4"/>
      <c r="T13" s="3"/>
    </row>
    <row r="14" spans="2:20" ht="12.75">
      <c r="B14" s="23" t="s">
        <v>53</v>
      </c>
      <c r="C14" s="17">
        <v>11</v>
      </c>
      <c r="D14" s="17">
        <v>6</v>
      </c>
      <c r="E14" s="17">
        <v>5</v>
      </c>
      <c r="F14" s="17">
        <v>0</v>
      </c>
      <c r="G14" s="17">
        <v>318</v>
      </c>
      <c r="H14" s="17">
        <v>249</v>
      </c>
      <c r="I14" s="17">
        <v>69</v>
      </c>
      <c r="J14" s="17">
        <v>37</v>
      </c>
      <c r="K14" s="17">
        <v>5</v>
      </c>
      <c r="L14" s="17">
        <v>29</v>
      </c>
      <c r="M14"/>
      <c r="N14"/>
      <c r="O14"/>
      <c r="P14"/>
      <c r="Q14" s="4"/>
      <c r="R14" s="4"/>
      <c r="S14" s="4"/>
      <c r="T14" s="3"/>
    </row>
    <row r="15" spans="2:20" ht="12.75">
      <c r="B15" s="23" t="s">
        <v>23</v>
      </c>
      <c r="C15" s="17">
        <v>11</v>
      </c>
      <c r="D15" s="17">
        <v>5</v>
      </c>
      <c r="E15" s="17">
        <v>6</v>
      </c>
      <c r="F15" s="17">
        <v>0</v>
      </c>
      <c r="G15" s="17">
        <v>310</v>
      </c>
      <c r="H15" s="17">
        <v>314</v>
      </c>
      <c r="I15" s="17">
        <v>-4</v>
      </c>
      <c r="J15" s="17">
        <v>34</v>
      </c>
      <c r="K15" s="17">
        <v>7</v>
      </c>
      <c r="L15" s="17">
        <v>27</v>
      </c>
      <c r="M15"/>
      <c r="N15"/>
      <c r="O15"/>
      <c r="P15"/>
      <c r="Q15" s="4"/>
      <c r="R15" s="4"/>
      <c r="S15" s="4"/>
      <c r="T15" s="3"/>
    </row>
    <row r="16" spans="2:20" ht="12.75">
      <c r="B16" s="23" t="s">
        <v>51</v>
      </c>
      <c r="C16" s="17">
        <v>11</v>
      </c>
      <c r="D16" s="17">
        <v>4</v>
      </c>
      <c r="E16" s="17">
        <v>7</v>
      </c>
      <c r="F16" s="17">
        <v>0</v>
      </c>
      <c r="G16" s="17">
        <v>322</v>
      </c>
      <c r="H16" s="17">
        <v>342</v>
      </c>
      <c r="I16" s="17">
        <v>-20</v>
      </c>
      <c r="J16" s="17">
        <v>32</v>
      </c>
      <c r="K16" s="17">
        <v>8</v>
      </c>
      <c r="L16" s="17">
        <v>24</v>
      </c>
      <c r="M16"/>
      <c r="N16"/>
      <c r="O16"/>
      <c r="P16"/>
      <c r="Q16" s="4"/>
      <c r="R16" s="4"/>
      <c r="S16" s="4"/>
      <c r="T16" s="3"/>
    </row>
    <row r="17" spans="2:20" ht="12.75">
      <c r="B17" s="23" t="s">
        <v>27</v>
      </c>
      <c r="C17" s="17">
        <v>11</v>
      </c>
      <c r="D17" s="17">
        <v>5</v>
      </c>
      <c r="E17" s="17">
        <v>6</v>
      </c>
      <c r="F17" s="17">
        <v>0</v>
      </c>
      <c r="G17" s="17">
        <v>232</v>
      </c>
      <c r="H17" s="17">
        <v>317</v>
      </c>
      <c r="I17" s="17">
        <v>-85</v>
      </c>
      <c r="J17" s="17">
        <v>24</v>
      </c>
      <c r="K17" s="17">
        <v>3</v>
      </c>
      <c r="L17" s="17">
        <v>23</v>
      </c>
      <c r="M17"/>
      <c r="N17"/>
      <c r="O17"/>
      <c r="P17"/>
      <c r="Q17" s="4"/>
      <c r="R17" s="4"/>
      <c r="S17" s="4"/>
      <c r="T17" s="3"/>
    </row>
    <row r="18" spans="2:20" ht="12.75">
      <c r="B18" s="23" t="s">
        <v>13</v>
      </c>
      <c r="C18" s="17">
        <v>11</v>
      </c>
      <c r="D18" s="17">
        <v>4</v>
      </c>
      <c r="E18" s="17">
        <v>7</v>
      </c>
      <c r="F18" s="17">
        <v>0</v>
      </c>
      <c r="G18" s="17">
        <v>200</v>
      </c>
      <c r="H18" s="17">
        <v>300</v>
      </c>
      <c r="I18" s="17">
        <v>-100</v>
      </c>
      <c r="J18" s="17">
        <v>46</v>
      </c>
      <c r="K18" s="17">
        <v>5</v>
      </c>
      <c r="L18" s="17">
        <v>21</v>
      </c>
      <c r="M18"/>
      <c r="N18"/>
      <c r="O18"/>
      <c r="P18"/>
      <c r="Q18" s="4"/>
      <c r="R18" s="4"/>
      <c r="S18" s="4"/>
      <c r="T18" s="3"/>
    </row>
    <row r="19" spans="2:20" ht="12.75">
      <c r="B19" s="23" t="s">
        <v>14</v>
      </c>
      <c r="C19" s="17">
        <v>11</v>
      </c>
      <c r="D19" s="17">
        <v>1</v>
      </c>
      <c r="E19" s="17">
        <v>10</v>
      </c>
      <c r="F19" s="17">
        <v>0</v>
      </c>
      <c r="G19" s="17">
        <v>229</v>
      </c>
      <c r="H19" s="17">
        <v>406</v>
      </c>
      <c r="I19" s="17">
        <v>-177</v>
      </c>
      <c r="J19" s="17">
        <v>23</v>
      </c>
      <c r="K19" s="17">
        <v>2</v>
      </c>
      <c r="L19" s="17">
        <v>6</v>
      </c>
      <c r="M19"/>
      <c r="N19"/>
      <c r="O19"/>
      <c r="P19"/>
      <c r="Q19" s="4"/>
      <c r="R19" s="4"/>
      <c r="S19" s="4"/>
      <c r="T19" s="3"/>
    </row>
    <row r="20" spans="2:16" ht="12.75">
      <c r="B20" s="23" t="s">
        <v>56</v>
      </c>
      <c r="C20" s="17">
        <v>11</v>
      </c>
      <c r="D20" s="17">
        <v>0</v>
      </c>
      <c r="E20" s="17">
        <v>11</v>
      </c>
      <c r="F20" s="17">
        <v>0</v>
      </c>
      <c r="G20" s="17">
        <v>223</v>
      </c>
      <c r="H20" s="17">
        <v>479</v>
      </c>
      <c r="I20" s="17">
        <v>-256</v>
      </c>
      <c r="J20" s="17">
        <v>40</v>
      </c>
      <c r="K20" s="17">
        <v>6</v>
      </c>
      <c r="L20" s="17">
        <v>6</v>
      </c>
      <c r="M20"/>
      <c r="N20"/>
      <c r="O20"/>
      <c r="P20"/>
    </row>
    <row r="21" spans="2:16" ht="12.75">
      <c r="B21" s="23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/>
      <c r="N21"/>
      <c r="O21"/>
      <c r="P21"/>
    </row>
    <row r="22" spans="2:16" ht="12.75">
      <c r="B22" s="23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/>
      <c r="N22"/>
      <c r="O22"/>
      <c r="P22"/>
    </row>
    <row r="23" spans="2:16" ht="12.75">
      <c r="B23" s="23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/>
      <c r="N23"/>
      <c r="O23"/>
      <c r="P23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B4:T2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11.140625" style="1" customWidth="1"/>
    <col min="3" max="3" width="6.140625" style="1" customWidth="1"/>
    <col min="4" max="4" width="4.421875" style="1" customWidth="1"/>
    <col min="5" max="5" width="4.57421875" style="1" customWidth="1"/>
    <col min="6" max="6" width="6.00390625" style="1" customWidth="1"/>
    <col min="7" max="7" width="5.7109375" style="1" customWidth="1"/>
    <col min="8" max="10" width="7.00390625" style="1" customWidth="1"/>
    <col min="11" max="11" width="9.140625" style="1" customWidth="1"/>
    <col min="12" max="12" width="6.00390625" style="1" customWidth="1"/>
    <col min="13" max="13" width="6.7109375" style="1" customWidth="1"/>
    <col min="14" max="14" width="6.8515625" style="1" customWidth="1"/>
    <col min="15" max="16" width="4.421875" style="1" customWidth="1"/>
    <col min="17" max="17" width="6.00390625" style="1" customWidth="1"/>
    <col min="18" max="16384" width="9.140625" style="1" customWidth="1"/>
  </cols>
  <sheetData>
    <row r="1" ht="12.75"/>
    <row r="3" ht="15.75" customHeight="1"/>
    <row r="4" spans="5:19" ht="12.75"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14"/>
      <c r="S4" s="15"/>
    </row>
    <row r="5" spans="2:16" ht="12.75">
      <c r="B5" s="13" t="s">
        <v>71</v>
      </c>
      <c r="M5"/>
      <c r="N5"/>
      <c r="O5"/>
      <c r="P5"/>
    </row>
    <row r="6" spans="5:19" ht="12.75">
      <c r="E6" s="8"/>
      <c r="F6" s="8"/>
      <c r="G6" s="8"/>
      <c r="H6" s="8"/>
      <c r="I6" s="8"/>
      <c r="J6" s="8"/>
      <c r="K6" s="8"/>
      <c r="L6" s="8"/>
      <c r="M6"/>
      <c r="N6"/>
      <c r="O6"/>
      <c r="P6"/>
      <c r="Q6" s="8"/>
      <c r="R6" s="14"/>
      <c r="S6" s="15"/>
    </row>
    <row r="7" spans="2:19" ht="12.75">
      <c r="B7" s="22" t="s">
        <v>0</v>
      </c>
      <c r="C7" s="2" t="s">
        <v>1</v>
      </c>
      <c r="D7" s="2" t="s">
        <v>2</v>
      </c>
      <c r="E7" s="2" t="s">
        <v>3</v>
      </c>
      <c r="F7" s="2" t="s">
        <v>4</v>
      </c>
      <c r="G7" s="2" t="s">
        <v>18</v>
      </c>
      <c r="H7" s="2" t="s">
        <v>19</v>
      </c>
      <c r="I7" s="2" t="s">
        <v>58</v>
      </c>
      <c r="J7" s="2" t="s">
        <v>44</v>
      </c>
      <c r="K7" s="2" t="s">
        <v>5</v>
      </c>
      <c r="L7" s="2" t="s">
        <v>6</v>
      </c>
      <c r="M7"/>
      <c r="N7"/>
      <c r="O7"/>
      <c r="P7"/>
      <c r="Q7" s="2"/>
      <c r="R7" s="2"/>
      <c r="S7" s="2"/>
    </row>
    <row r="8" spans="2:20" ht="6" customHeight="1">
      <c r="B8" s="23"/>
      <c r="C8" s="17"/>
      <c r="D8" s="17"/>
      <c r="E8" s="17"/>
      <c r="F8" s="17"/>
      <c r="G8" s="17"/>
      <c r="H8" s="17"/>
      <c r="I8" s="17"/>
      <c r="J8" s="17"/>
      <c r="K8" s="17"/>
      <c r="L8" s="17"/>
      <c r="M8"/>
      <c r="N8"/>
      <c r="O8"/>
      <c r="P8"/>
      <c r="Q8" s="4"/>
      <c r="R8" s="4"/>
      <c r="S8" s="4"/>
      <c r="T8" s="3"/>
    </row>
    <row r="9" spans="2:20" ht="12.75">
      <c r="B9" s="23" t="s">
        <v>20</v>
      </c>
      <c r="C9" s="17">
        <v>11</v>
      </c>
      <c r="D9" s="17">
        <v>8</v>
      </c>
      <c r="E9" s="17">
        <v>3</v>
      </c>
      <c r="F9" s="17">
        <v>0</v>
      </c>
      <c r="G9" s="17">
        <v>348</v>
      </c>
      <c r="H9" s="17">
        <v>204</v>
      </c>
      <c r="I9" s="17">
        <v>144</v>
      </c>
      <c r="J9" s="17">
        <v>18</v>
      </c>
      <c r="K9" s="17">
        <v>4</v>
      </c>
      <c r="L9" s="17">
        <v>36</v>
      </c>
      <c r="M9"/>
      <c r="N9"/>
      <c r="O9"/>
      <c r="P9"/>
      <c r="Q9" s="4"/>
      <c r="R9" s="4"/>
      <c r="S9" s="4"/>
      <c r="T9" s="3"/>
    </row>
    <row r="10" spans="2:20" ht="12.75">
      <c r="B10" s="23" t="s">
        <v>14</v>
      </c>
      <c r="C10" s="17">
        <v>11</v>
      </c>
      <c r="D10" s="17">
        <v>7</v>
      </c>
      <c r="E10" s="17">
        <v>4</v>
      </c>
      <c r="F10" s="17">
        <v>0</v>
      </c>
      <c r="G10" s="17">
        <v>280</v>
      </c>
      <c r="H10" s="17">
        <v>244</v>
      </c>
      <c r="I10" s="17">
        <v>36</v>
      </c>
      <c r="J10" s="17">
        <v>18</v>
      </c>
      <c r="K10" s="17">
        <v>6</v>
      </c>
      <c r="L10" s="17">
        <v>34</v>
      </c>
      <c r="M10"/>
      <c r="N10"/>
      <c r="O10"/>
      <c r="P10"/>
      <c r="Q10" s="4"/>
      <c r="R10" s="4"/>
      <c r="S10" s="4"/>
      <c r="T10" s="3"/>
    </row>
    <row r="11" spans="2:20" ht="12.75">
      <c r="B11" s="23" t="s">
        <v>13</v>
      </c>
      <c r="C11" s="17">
        <v>11</v>
      </c>
      <c r="D11" s="17">
        <v>7</v>
      </c>
      <c r="E11" s="17">
        <v>4</v>
      </c>
      <c r="F11" s="17">
        <v>0</v>
      </c>
      <c r="G11" s="17">
        <v>307</v>
      </c>
      <c r="H11" s="17">
        <v>258</v>
      </c>
      <c r="I11" s="17">
        <v>49</v>
      </c>
      <c r="J11" s="17">
        <v>18</v>
      </c>
      <c r="K11" s="17">
        <v>2</v>
      </c>
      <c r="L11" s="17">
        <v>30</v>
      </c>
      <c r="M11"/>
      <c r="N11"/>
      <c r="O11"/>
      <c r="P11"/>
      <c r="Q11" s="4"/>
      <c r="R11" s="4"/>
      <c r="S11" s="4"/>
      <c r="T11" s="3"/>
    </row>
    <row r="12" spans="2:20" ht="12.75">
      <c r="B12" s="23" t="s">
        <v>54</v>
      </c>
      <c r="C12" s="17">
        <v>11</v>
      </c>
      <c r="D12" s="17">
        <v>6</v>
      </c>
      <c r="E12" s="17">
        <v>5</v>
      </c>
      <c r="F12" s="17">
        <v>0</v>
      </c>
      <c r="G12" s="17">
        <v>300</v>
      </c>
      <c r="H12" s="17">
        <v>276</v>
      </c>
      <c r="I12" s="17">
        <v>24</v>
      </c>
      <c r="J12" s="17">
        <v>17</v>
      </c>
      <c r="K12" s="17">
        <v>5</v>
      </c>
      <c r="L12" s="17">
        <v>29</v>
      </c>
      <c r="M12"/>
      <c r="N12"/>
      <c r="O12"/>
      <c r="P12"/>
      <c r="Q12" s="4"/>
      <c r="R12" s="4"/>
      <c r="S12" s="4"/>
      <c r="T12" s="3"/>
    </row>
    <row r="13" spans="2:20" ht="12.75">
      <c r="B13" s="23" t="s">
        <v>27</v>
      </c>
      <c r="C13" s="17">
        <v>11</v>
      </c>
      <c r="D13" s="17">
        <v>5</v>
      </c>
      <c r="E13" s="17">
        <v>6</v>
      </c>
      <c r="F13" s="17">
        <v>0</v>
      </c>
      <c r="G13" s="17">
        <v>291</v>
      </c>
      <c r="H13" s="17">
        <v>316</v>
      </c>
      <c r="I13" s="17">
        <v>-25</v>
      </c>
      <c r="J13" s="17">
        <v>26</v>
      </c>
      <c r="K13" s="17">
        <v>5</v>
      </c>
      <c r="L13" s="17">
        <v>25</v>
      </c>
      <c r="M13"/>
      <c r="N13"/>
      <c r="O13"/>
      <c r="P13"/>
      <c r="Q13" s="4"/>
      <c r="R13" s="4"/>
      <c r="S13" s="4"/>
      <c r="T13" s="3"/>
    </row>
    <row r="14" spans="2:20" ht="12.75">
      <c r="B14" s="23" t="s">
        <v>53</v>
      </c>
      <c r="C14" s="17">
        <v>11</v>
      </c>
      <c r="D14" s="17">
        <v>5</v>
      </c>
      <c r="E14" s="17">
        <v>6</v>
      </c>
      <c r="F14" s="17">
        <v>0</v>
      </c>
      <c r="G14" s="17">
        <v>257</v>
      </c>
      <c r="H14" s="17">
        <v>284</v>
      </c>
      <c r="I14" s="17">
        <v>-27</v>
      </c>
      <c r="J14" s="17">
        <v>21</v>
      </c>
      <c r="K14" s="17">
        <v>4</v>
      </c>
      <c r="L14" s="17">
        <v>24</v>
      </c>
      <c r="M14"/>
      <c r="N14"/>
      <c r="O14"/>
      <c r="P14"/>
      <c r="Q14" s="4"/>
      <c r="R14" s="4"/>
      <c r="S14" s="4"/>
      <c r="T14" s="3"/>
    </row>
    <row r="15" spans="2:20" ht="12.75">
      <c r="B15" s="23" t="s">
        <v>51</v>
      </c>
      <c r="C15" s="17">
        <v>11</v>
      </c>
      <c r="D15" s="17">
        <v>6</v>
      </c>
      <c r="E15" s="17">
        <v>5</v>
      </c>
      <c r="F15" s="17">
        <v>0</v>
      </c>
      <c r="G15" s="17">
        <v>301</v>
      </c>
      <c r="H15" s="17">
        <v>330</v>
      </c>
      <c r="I15" s="17">
        <v>-29</v>
      </c>
      <c r="J15" s="17">
        <v>10</v>
      </c>
      <c r="K15" s="17">
        <v>0</v>
      </c>
      <c r="L15" s="17">
        <v>24</v>
      </c>
      <c r="M15"/>
      <c r="N15"/>
      <c r="O15"/>
      <c r="P15"/>
      <c r="Q15" s="4"/>
      <c r="R15" s="4"/>
      <c r="S15" s="4"/>
      <c r="T15" s="3"/>
    </row>
    <row r="16" spans="2:20" ht="12.75">
      <c r="B16" s="23" t="s">
        <v>23</v>
      </c>
      <c r="C16" s="17">
        <v>11</v>
      </c>
      <c r="D16" s="17">
        <v>5</v>
      </c>
      <c r="E16" s="17">
        <v>6</v>
      </c>
      <c r="F16" s="17">
        <v>0</v>
      </c>
      <c r="G16" s="17">
        <v>275</v>
      </c>
      <c r="H16" s="17">
        <v>285</v>
      </c>
      <c r="I16" s="17">
        <v>-10</v>
      </c>
      <c r="J16" s="17">
        <v>19</v>
      </c>
      <c r="K16" s="17">
        <v>4</v>
      </c>
      <c r="L16" s="17">
        <v>24</v>
      </c>
      <c r="M16"/>
      <c r="N16"/>
      <c r="O16"/>
      <c r="P16"/>
      <c r="Q16" s="4"/>
      <c r="R16" s="4"/>
      <c r="S16" s="4"/>
      <c r="T16" s="3"/>
    </row>
    <row r="17" spans="2:20" ht="12.75">
      <c r="B17" s="23" t="s">
        <v>55</v>
      </c>
      <c r="C17" s="17">
        <v>11</v>
      </c>
      <c r="D17" s="17">
        <v>5</v>
      </c>
      <c r="E17" s="17">
        <v>6</v>
      </c>
      <c r="F17" s="17">
        <v>0</v>
      </c>
      <c r="G17" s="17">
        <v>306</v>
      </c>
      <c r="H17" s="17">
        <v>302</v>
      </c>
      <c r="I17" s="17">
        <v>4</v>
      </c>
      <c r="J17" s="17">
        <v>23</v>
      </c>
      <c r="K17" s="17">
        <v>3</v>
      </c>
      <c r="L17" s="17">
        <v>23</v>
      </c>
      <c r="M17"/>
      <c r="N17"/>
      <c r="O17"/>
      <c r="P17"/>
      <c r="Q17" s="4"/>
      <c r="R17" s="4"/>
      <c r="S17" s="4"/>
      <c r="T17" s="3"/>
    </row>
    <row r="18" spans="2:20" ht="12.75">
      <c r="B18" s="23" t="s">
        <v>52</v>
      </c>
      <c r="C18" s="17">
        <v>11</v>
      </c>
      <c r="D18" s="17">
        <v>4</v>
      </c>
      <c r="E18" s="17">
        <v>7</v>
      </c>
      <c r="F18" s="17">
        <v>0</v>
      </c>
      <c r="G18" s="17">
        <v>307</v>
      </c>
      <c r="H18" s="17">
        <v>330</v>
      </c>
      <c r="I18" s="17">
        <v>-23</v>
      </c>
      <c r="J18" s="17">
        <v>11</v>
      </c>
      <c r="K18" s="17">
        <v>4</v>
      </c>
      <c r="L18" s="17">
        <v>20</v>
      </c>
      <c r="M18"/>
      <c r="N18"/>
      <c r="O18"/>
      <c r="P18"/>
      <c r="Q18" s="4"/>
      <c r="R18" s="4"/>
      <c r="S18" s="4"/>
      <c r="T18" s="3"/>
    </row>
    <row r="19" spans="2:20" ht="12.75">
      <c r="B19" s="23" t="s">
        <v>50</v>
      </c>
      <c r="C19" s="17">
        <v>11</v>
      </c>
      <c r="D19" s="17">
        <v>6</v>
      </c>
      <c r="E19" s="17">
        <v>5</v>
      </c>
      <c r="F19" s="17">
        <v>0</v>
      </c>
      <c r="G19" s="17">
        <v>284</v>
      </c>
      <c r="H19" s="17">
        <v>295</v>
      </c>
      <c r="I19" s="17">
        <v>-11</v>
      </c>
      <c r="J19" s="17">
        <v>17</v>
      </c>
      <c r="K19" s="17">
        <v>4</v>
      </c>
      <c r="L19" s="17">
        <v>20</v>
      </c>
      <c r="M19"/>
      <c r="N19"/>
      <c r="O19"/>
      <c r="P19"/>
      <c r="Q19" s="4"/>
      <c r="R19" s="4"/>
      <c r="S19" s="4"/>
      <c r="T19" s="3"/>
    </row>
    <row r="20" spans="2:16" ht="12.75">
      <c r="B20" s="23" t="s">
        <v>56</v>
      </c>
      <c r="C20" s="17">
        <v>11</v>
      </c>
      <c r="D20" s="17">
        <v>2</v>
      </c>
      <c r="E20" s="17">
        <v>9</v>
      </c>
      <c r="F20" s="17">
        <v>0</v>
      </c>
      <c r="G20" s="17">
        <v>241</v>
      </c>
      <c r="H20" s="17">
        <v>373</v>
      </c>
      <c r="I20" s="17">
        <v>-132</v>
      </c>
      <c r="J20" s="17">
        <v>18</v>
      </c>
      <c r="K20" s="17">
        <v>1</v>
      </c>
      <c r="L20" s="17">
        <v>9</v>
      </c>
      <c r="M20"/>
      <c r="N20"/>
      <c r="O20"/>
      <c r="P20"/>
    </row>
    <row r="21" spans="2:16" ht="12.75">
      <c r="B21" s="23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/>
      <c r="N21"/>
      <c r="O21"/>
      <c r="P21"/>
    </row>
    <row r="22" spans="2:16" ht="12.75">
      <c r="B22" s="34"/>
      <c r="C22" s="34"/>
      <c r="D22" s="34"/>
      <c r="E22" s="34"/>
      <c r="F22" s="34"/>
      <c r="G22" s="34"/>
      <c r="H22" s="41"/>
      <c r="I22" s="40"/>
      <c r="J22" s="34"/>
      <c r="K22" s="17"/>
      <c r="L22" s="17"/>
      <c r="M22"/>
      <c r="N22"/>
      <c r="O22"/>
      <c r="P22"/>
    </row>
    <row r="23" spans="2:16" s="31" customFormat="1" ht="12.75">
      <c r="B23" s="23"/>
      <c r="C23" s="23"/>
      <c r="D23" s="23"/>
      <c r="F23" s="23"/>
      <c r="G23" s="23"/>
      <c r="H23" s="32"/>
      <c r="I23" s="23"/>
      <c r="J23" s="23"/>
      <c r="K23" s="17"/>
      <c r="L23" s="17"/>
      <c r="M23" s="1"/>
      <c r="N23" s="1"/>
      <c r="O23" s="23"/>
      <c r="P23" s="23"/>
    </row>
    <row r="24" spans="2:14" s="31" customFormat="1" ht="12.75">
      <c r="B24" s="23"/>
      <c r="C24" s="23"/>
      <c r="D24" s="23"/>
      <c r="E24" s="23"/>
      <c r="F24" s="23"/>
      <c r="G24" s="23"/>
      <c r="H24" s="32"/>
      <c r="I24" s="42"/>
      <c r="J24" s="42"/>
      <c r="K24" s="37"/>
      <c r="L24" s="37"/>
      <c r="M24" s="1"/>
      <c r="N24" s="1"/>
    </row>
    <row r="25" spans="2:14" s="31" customFormat="1" ht="12.75">
      <c r="B25" s="23"/>
      <c r="C25" s="23"/>
      <c r="D25" s="23"/>
      <c r="E25" s="23"/>
      <c r="F25" s="23"/>
      <c r="G25" s="23"/>
      <c r="H25" s="32"/>
      <c r="I25" s="42"/>
      <c r="J25" s="42"/>
      <c r="K25" s="37"/>
      <c r="L25" s="37"/>
      <c r="M25" s="1"/>
      <c r="N25" s="1"/>
    </row>
    <row r="26" spans="2:14" s="31" customFormat="1" ht="12.75">
      <c r="B26" s="23"/>
      <c r="C26" s="23"/>
      <c r="D26" s="23"/>
      <c r="E26" s="23"/>
      <c r="F26" s="23"/>
      <c r="G26" s="23"/>
      <c r="H26" s="32"/>
      <c r="I26" s="23"/>
      <c r="J26" s="23"/>
      <c r="M26" s="1"/>
      <c r="N26" s="1"/>
    </row>
    <row r="27" spans="2:14" s="31" customFormat="1" ht="12.75">
      <c r="B27" s="23"/>
      <c r="C27" s="23"/>
      <c r="D27" s="23"/>
      <c r="E27" s="23"/>
      <c r="F27" s="23"/>
      <c r="G27" s="23"/>
      <c r="H27" s="32"/>
      <c r="I27" s="23"/>
      <c r="J27" s="23"/>
      <c r="M27" s="1"/>
      <c r="N27" s="1"/>
    </row>
  </sheetData>
  <printOptions/>
  <pageMargins left="0.75" right="0.75" top="1" bottom="1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B1:V44"/>
  <sheetViews>
    <sheetView showGridLines="0" zoomScale="85" zoomScaleNormal="85" workbookViewId="0" topLeftCell="A1">
      <pane ySplit="4" topLeftCell="BM13" activePane="bottomLeft" state="frozen"/>
      <selection pane="topLeft" activeCell="A1" sqref="A1"/>
      <selection pane="bottomLeft" activeCell="D39" sqref="D39"/>
    </sheetView>
  </sheetViews>
  <sheetFormatPr defaultColWidth="9.140625" defaultRowHeight="12.75"/>
  <cols>
    <col min="1" max="1" width="2.7109375" style="1" customWidth="1"/>
    <col min="2" max="2" width="5.421875" style="1" customWidth="1"/>
    <col min="3" max="3" width="5.57421875" style="1" customWidth="1"/>
    <col min="4" max="4" width="27.28125" style="1" customWidth="1"/>
    <col min="5" max="5" width="6.140625" style="1" customWidth="1"/>
    <col min="6" max="6" width="4.421875" style="1" customWidth="1"/>
    <col min="7" max="7" width="8.28125" style="1" customWidth="1"/>
    <col min="8" max="8" width="6.00390625" style="1" customWidth="1"/>
    <col min="9" max="16" width="4.7109375" style="1" customWidth="1"/>
    <col min="17" max="18" width="4.421875" style="1" customWidth="1"/>
    <col min="19" max="19" width="6.00390625" style="1" customWidth="1"/>
    <col min="20" max="16384" width="9.140625" style="1" customWidth="1"/>
  </cols>
  <sheetData>
    <row r="1" spans="7:21" ht="12.75"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14"/>
      <c r="U1" s="15"/>
    </row>
    <row r="2" spans="2:18" ht="12.75">
      <c r="B2" s="13" t="s">
        <v>72</v>
      </c>
      <c r="I2" s="29" t="s">
        <v>102</v>
      </c>
      <c r="J2" s="26"/>
      <c r="K2" s="26"/>
      <c r="L2" s="26"/>
      <c r="M2" s="26"/>
      <c r="N2" s="26"/>
      <c r="O2" s="26"/>
      <c r="P2"/>
      <c r="Q2"/>
      <c r="R2"/>
    </row>
    <row r="3" spans="7:21" ht="12.75">
      <c r="G3" s="8"/>
      <c r="H3" s="8"/>
      <c r="I3" s="29" t="s">
        <v>106</v>
      </c>
      <c r="J3" s="29"/>
      <c r="K3" s="29"/>
      <c r="L3" s="8"/>
      <c r="M3" s="29" t="s">
        <v>101</v>
      </c>
      <c r="N3" s="29"/>
      <c r="O3" s="29"/>
      <c r="P3"/>
      <c r="Q3"/>
      <c r="R3"/>
      <c r="S3" s="8"/>
      <c r="T3" s="14"/>
      <c r="U3" s="15"/>
    </row>
    <row r="4" spans="2:21" ht="12.75">
      <c r="B4" s="22" t="s">
        <v>73</v>
      </c>
      <c r="C4" s="22" t="s">
        <v>74</v>
      </c>
      <c r="D4" s="22" t="s">
        <v>8</v>
      </c>
      <c r="E4" s="2" t="s">
        <v>9</v>
      </c>
      <c r="F4" s="17"/>
      <c r="G4" s="2" t="s">
        <v>101</v>
      </c>
      <c r="H4" s="17"/>
      <c r="I4" s="2" t="s">
        <v>103</v>
      </c>
      <c r="J4" s="2" t="s">
        <v>104</v>
      </c>
      <c r="K4" s="2" t="s">
        <v>105</v>
      </c>
      <c r="L4" s="17"/>
      <c r="M4" s="2" t="s">
        <v>103</v>
      </c>
      <c r="N4" s="2" t="s">
        <v>104</v>
      </c>
      <c r="O4" s="2" t="s">
        <v>105</v>
      </c>
      <c r="P4"/>
      <c r="Q4"/>
      <c r="R4"/>
      <c r="S4" s="2"/>
      <c r="T4" s="2"/>
      <c r="U4" s="2"/>
    </row>
    <row r="5" spans="4:22" ht="6" customHeight="1">
      <c r="D5" s="23"/>
      <c r="E5" s="17"/>
      <c r="F5" s="17"/>
      <c r="G5" s="17"/>
      <c r="H5" s="17"/>
      <c r="I5" s="17"/>
      <c r="J5" s="17"/>
      <c r="K5" s="17"/>
      <c r="L5" s="17"/>
      <c r="M5" s="17"/>
      <c r="N5" s="17"/>
      <c r="O5"/>
      <c r="P5"/>
      <c r="Q5"/>
      <c r="R5"/>
      <c r="S5" s="4"/>
      <c r="T5" s="4"/>
      <c r="U5" s="4"/>
      <c r="V5" s="3"/>
    </row>
    <row r="6" spans="2:22" ht="12.75">
      <c r="B6" s="30">
        <v>1996</v>
      </c>
      <c r="C6" s="30"/>
      <c r="D6" s="23" t="s">
        <v>77</v>
      </c>
      <c r="E6" s="17" t="s">
        <v>79</v>
      </c>
      <c r="F6" s="23"/>
      <c r="G6" s="23"/>
      <c r="H6" s="23"/>
      <c r="I6" s="32">
        <v>1</v>
      </c>
      <c r="J6" s="32">
        <v>1</v>
      </c>
      <c r="K6" s="32">
        <v>2</v>
      </c>
      <c r="L6" s="17"/>
      <c r="M6" s="17"/>
      <c r="N6" s="17"/>
      <c r="O6" s="23"/>
      <c r="P6"/>
      <c r="Q6"/>
      <c r="R6"/>
      <c r="S6" s="4"/>
      <c r="T6" s="4"/>
      <c r="U6" s="4"/>
      <c r="V6" s="3"/>
    </row>
    <row r="7" spans="2:22" ht="12.75">
      <c r="B7" s="30"/>
      <c r="C7" s="30"/>
      <c r="D7" s="23" t="s">
        <v>78</v>
      </c>
      <c r="E7" s="17" t="s">
        <v>80</v>
      </c>
      <c r="F7" s="23"/>
      <c r="G7" s="23"/>
      <c r="H7" s="23"/>
      <c r="I7" s="32"/>
      <c r="J7" s="32"/>
      <c r="K7" s="32"/>
      <c r="M7" s="31"/>
      <c r="N7" s="31"/>
      <c r="O7" s="23"/>
      <c r="P7"/>
      <c r="Q7"/>
      <c r="R7"/>
      <c r="S7" s="4"/>
      <c r="T7" s="4"/>
      <c r="U7" s="4"/>
      <c r="V7" s="3"/>
    </row>
    <row r="8" spans="2:22" ht="12.75">
      <c r="B8" s="30"/>
      <c r="C8" s="30" t="s">
        <v>75</v>
      </c>
      <c r="D8" s="23" t="s">
        <v>76</v>
      </c>
      <c r="E8" s="17" t="s">
        <v>81</v>
      </c>
      <c r="F8" s="23"/>
      <c r="G8" s="23" t="s">
        <v>53</v>
      </c>
      <c r="H8" s="23"/>
      <c r="I8" s="32"/>
      <c r="J8" s="32"/>
      <c r="K8" s="32"/>
      <c r="M8" s="31">
        <v>1</v>
      </c>
      <c r="N8" s="31"/>
      <c r="O8" s="23"/>
      <c r="P8"/>
      <c r="Q8"/>
      <c r="R8"/>
      <c r="S8" s="4"/>
      <c r="T8" s="4"/>
      <c r="U8" s="4"/>
      <c r="V8" s="3"/>
    </row>
    <row r="9" spans="2:22" ht="12.75">
      <c r="B9" s="30"/>
      <c r="C9" s="30"/>
      <c r="D9" s="23"/>
      <c r="E9" s="17"/>
      <c r="F9" s="23"/>
      <c r="G9" s="23"/>
      <c r="H9" s="23"/>
      <c r="I9" s="32"/>
      <c r="J9" s="32"/>
      <c r="K9" s="32"/>
      <c r="M9" s="31"/>
      <c r="N9" s="31"/>
      <c r="O9" s="23"/>
      <c r="P9"/>
      <c r="Q9"/>
      <c r="R9"/>
      <c r="S9" s="4"/>
      <c r="T9" s="4"/>
      <c r="U9" s="4"/>
      <c r="V9" s="3"/>
    </row>
    <row r="10" spans="2:22" ht="12.75">
      <c r="B10" s="30">
        <v>1997</v>
      </c>
      <c r="C10" s="30"/>
      <c r="D10" s="23" t="s">
        <v>76</v>
      </c>
      <c r="E10" s="17" t="s">
        <v>82</v>
      </c>
      <c r="F10" s="23"/>
      <c r="G10" s="23"/>
      <c r="H10" s="23"/>
      <c r="I10" s="32">
        <v>2</v>
      </c>
      <c r="J10" s="32">
        <v>1</v>
      </c>
      <c r="K10" s="32">
        <v>1</v>
      </c>
      <c r="M10" s="31"/>
      <c r="N10" s="31"/>
      <c r="O10" s="23"/>
      <c r="P10"/>
      <c r="Q10"/>
      <c r="R10"/>
      <c r="S10" s="4"/>
      <c r="T10" s="4"/>
      <c r="U10" s="4"/>
      <c r="V10" s="3"/>
    </row>
    <row r="11" spans="2:22" ht="12.75">
      <c r="B11" s="30"/>
      <c r="C11" s="30"/>
      <c r="D11" s="23" t="s">
        <v>40</v>
      </c>
      <c r="E11" s="17" t="s">
        <v>83</v>
      </c>
      <c r="F11" s="23"/>
      <c r="G11" s="23"/>
      <c r="H11" s="23"/>
      <c r="I11" s="32"/>
      <c r="J11" s="32"/>
      <c r="K11" s="32"/>
      <c r="M11" s="31"/>
      <c r="N11" s="31"/>
      <c r="O11" s="23"/>
      <c r="P11"/>
      <c r="Q11"/>
      <c r="R11"/>
      <c r="S11" s="4"/>
      <c r="T11" s="4"/>
      <c r="U11" s="4"/>
      <c r="V11" s="3"/>
    </row>
    <row r="12" spans="2:22" ht="12.75">
      <c r="B12" s="30"/>
      <c r="C12" s="30" t="s">
        <v>75</v>
      </c>
      <c r="D12" s="23" t="s">
        <v>84</v>
      </c>
      <c r="E12" s="17" t="s">
        <v>85</v>
      </c>
      <c r="F12" s="23"/>
      <c r="G12" s="23" t="s">
        <v>53</v>
      </c>
      <c r="H12" s="23"/>
      <c r="I12" s="32"/>
      <c r="J12" s="32"/>
      <c r="K12" s="32"/>
      <c r="M12" s="31">
        <v>1</v>
      </c>
      <c r="N12" s="31"/>
      <c r="O12" s="23"/>
      <c r="P12"/>
      <c r="Q12"/>
      <c r="R12"/>
      <c r="S12" s="4"/>
      <c r="T12" s="4"/>
      <c r="U12" s="4"/>
      <c r="V12" s="3"/>
    </row>
    <row r="13" spans="2:22" ht="12.75">
      <c r="B13" s="30"/>
      <c r="C13" s="30"/>
      <c r="D13" s="23"/>
      <c r="E13" s="17"/>
      <c r="F13" s="23"/>
      <c r="G13" s="23"/>
      <c r="H13" s="23"/>
      <c r="I13" s="32"/>
      <c r="J13" s="32"/>
      <c r="K13" s="32"/>
      <c r="M13" s="31"/>
      <c r="N13" s="31"/>
      <c r="O13" s="23"/>
      <c r="P13"/>
      <c r="Q13"/>
      <c r="R13"/>
      <c r="S13" s="4"/>
      <c r="T13" s="4"/>
      <c r="U13" s="4"/>
      <c r="V13" s="3"/>
    </row>
    <row r="14" spans="2:22" ht="12.75">
      <c r="B14" s="30">
        <v>1998</v>
      </c>
      <c r="C14" s="30"/>
      <c r="D14" s="23" t="s">
        <v>35</v>
      </c>
      <c r="E14" s="17" t="s">
        <v>86</v>
      </c>
      <c r="F14" s="23"/>
      <c r="G14" s="23"/>
      <c r="H14" s="23"/>
      <c r="I14" s="32">
        <v>3</v>
      </c>
      <c r="J14" s="32">
        <v>0</v>
      </c>
      <c r="K14" s="32">
        <v>1</v>
      </c>
      <c r="M14" s="31"/>
      <c r="N14" s="31"/>
      <c r="O14" s="23"/>
      <c r="P14"/>
      <c r="Q14"/>
      <c r="R14"/>
      <c r="S14" s="4"/>
      <c r="T14" s="4"/>
      <c r="U14" s="4"/>
      <c r="V14" s="3"/>
    </row>
    <row r="15" spans="2:22" ht="12.75">
      <c r="B15" s="30"/>
      <c r="C15" s="30"/>
      <c r="D15" s="23" t="s">
        <v>87</v>
      </c>
      <c r="E15" s="17" t="s">
        <v>88</v>
      </c>
      <c r="F15" s="23"/>
      <c r="G15" s="23"/>
      <c r="H15" s="23"/>
      <c r="I15" s="32"/>
      <c r="J15" s="32"/>
      <c r="K15" s="32"/>
      <c r="M15" s="31"/>
      <c r="N15" s="31"/>
      <c r="O15" s="23"/>
      <c r="P15"/>
      <c r="Q15"/>
      <c r="R15"/>
      <c r="S15" s="4"/>
      <c r="T15" s="4"/>
      <c r="U15" s="4"/>
      <c r="V15" s="3"/>
    </row>
    <row r="16" spans="2:22" ht="12.75">
      <c r="B16" s="30"/>
      <c r="C16" s="30" t="s">
        <v>75</v>
      </c>
      <c r="D16" s="23" t="s">
        <v>89</v>
      </c>
      <c r="E16" s="17" t="s">
        <v>70</v>
      </c>
      <c r="F16" s="23"/>
      <c r="G16" s="23" t="s">
        <v>52</v>
      </c>
      <c r="H16" s="23"/>
      <c r="I16" s="32"/>
      <c r="J16" s="32"/>
      <c r="K16" s="32"/>
      <c r="M16" s="31">
        <v>1</v>
      </c>
      <c r="N16" s="31"/>
      <c r="O16" s="23"/>
      <c r="P16"/>
      <c r="Q16"/>
      <c r="R16"/>
      <c r="S16" s="4"/>
      <c r="T16" s="4"/>
      <c r="U16" s="4"/>
      <c r="V16" s="3"/>
    </row>
    <row r="17" spans="2:22" ht="12.75">
      <c r="B17" s="30"/>
      <c r="C17" s="30"/>
      <c r="D17" s="23"/>
      <c r="E17" s="17"/>
      <c r="F17" s="23"/>
      <c r="G17" s="23"/>
      <c r="H17" s="23"/>
      <c r="I17" s="32"/>
      <c r="J17" s="32"/>
      <c r="K17" s="32"/>
      <c r="M17" s="31"/>
      <c r="N17" s="31"/>
      <c r="O17" s="23"/>
      <c r="P17"/>
      <c r="Q17"/>
      <c r="R17"/>
      <c r="S17" s="4"/>
      <c r="T17" s="4"/>
      <c r="U17" s="4"/>
      <c r="V17" s="3"/>
    </row>
    <row r="18" spans="2:22" ht="12.75">
      <c r="B18" s="30">
        <v>1999</v>
      </c>
      <c r="C18" s="30"/>
      <c r="D18" s="23" t="s">
        <v>43</v>
      </c>
      <c r="E18" s="17" t="s">
        <v>90</v>
      </c>
      <c r="F18" s="23"/>
      <c r="G18" s="23"/>
      <c r="H18" s="23"/>
      <c r="I18" s="32">
        <v>2</v>
      </c>
      <c r="J18" s="32">
        <v>1</v>
      </c>
      <c r="K18" s="32">
        <v>1</v>
      </c>
      <c r="M18" s="31"/>
      <c r="N18" s="31"/>
      <c r="O18" s="23"/>
      <c r="P18"/>
      <c r="Q18"/>
      <c r="R18"/>
      <c r="S18" s="4"/>
      <c r="T18" s="4"/>
      <c r="U18" s="4"/>
      <c r="V18" s="3"/>
    </row>
    <row r="19" spans="2:22" ht="12.75">
      <c r="B19" s="30"/>
      <c r="C19" s="30"/>
      <c r="D19" s="23" t="s">
        <v>34</v>
      </c>
      <c r="E19" s="17" t="s">
        <v>91</v>
      </c>
      <c r="F19" s="23"/>
      <c r="G19" s="23"/>
      <c r="H19" s="23"/>
      <c r="I19" s="32"/>
      <c r="J19" s="32"/>
      <c r="K19" s="32"/>
      <c r="M19" s="31"/>
      <c r="N19" s="31"/>
      <c r="O19" s="23"/>
      <c r="P19"/>
      <c r="Q19"/>
      <c r="R19"/>
      <c r="S19" s="4"/>
      <c r="T19" s="4"/>
      <c r="U19" s="4"/>
      <c r="V19" s="3"/>
    </row>
    <row r="20" spans="2:18" ht="12.75">
      <c r="B20" s="30"/>
      <c r="C20" s="30" t="s">
        <v>75</v>
      </c>
      <c r="D20" s="23" t="s">
        <v>92</v>
      </c>
      <c r="E20" s="17" t="s">
        <v>93</v>
      </c>
      <c r="F20" s="23"/>
      <c r="G20" s="23" t="s">
        <v>52</v>
      </c>
      <c r="H20" s="23"/>
      <c r="I20" s="32"/>
      <c r="J20" s="32"/>
      <c r="K20" s="32"/>
      <c r="M20" s="31">
        <v>1</v>
      </c>
      <c r="N20" s="31"/>
      <c r="O20" s="23"/>
      <c r="P20"/>
      <c r="Q20"/>
      <c r="R20"/>
    </row>
    <row r="21" spans="2:18" ht="12.75">
      <c r="B21" s="30"/>
      <c r="C21" s="30"/>
      <c r="D21" s="23"/>
      <c r="E21" s="17"/>
      <c r="F21" s="23"/>
      <c r="G21" s="23"/>
      <c r="H21" s="23"/>
      <c r="I21" s="32"/>
      <c r="J21" s="32"/>
      <c r="K21" s="32"/>
      <c r="M21" s="31"/>
      <c r="N21" s="31"/>
      <c r="O21" s="23"/>
      <c r="P21"/>
      <c r="Q21"/>
      <c r="R21"/>
    </row>
    <row r="22" spans="2:18" ht="12.75">
      <c r="B22" s="30">
        <v>2000</v>
      </c>
      <c r="C22" s="30"/>
      <c r="D22" s="23" t="s">
        <v>33</v>
      </c>
      <c r="E22" s="17" t="s">
        <v>94</v>
      </c>
      <c r="F22" s="23"/>
      <c r="G22" s="23"/>
      <c r="H22" s="23"/>
      <c r="I22" s="32">
        <v>2</v>
      </c>
      <c r="J22" s="32">
        <v>1</v>
      </c>
      <c r="K22" s="32">
        <v>1</v>
      </c>
      <c r="M22" s="31"/>
      <c r="N22" s="31"/>
      <c r="O22" s="23"/>
      <c r="P22"/>
      <c r="Q22"/>
      <c r="R22"/>
    </row>
    <row r="23" spans="2:18" ht="12.75">
      <c r="B23" s="30"/>
      <c r="C23" s="30"/>
      <c r="D23" s="23" t="s">
        <v>37</v>
      </c>
      <c r="E23" s="17" t="s">
        <v>95</v>
      </c>
      <c r="F23" s="23"/>
      <c r="G23" s="23"/>
      <c r="H23" s="23"/>
      <c r="I23" s="32"/>
      <c r="J23" s="32"/>
      <c r="K23" s="32"/>
      <c r="M23" s="31"/>
      <c r="N23" s="31"/>
      <c r="O23" s="23"/>
      <c r="P23"/>
      <c r="Q23"/>
      <c r="R23"/>
    </row>
    <row r="24" spans="2:18" ht="12.75">
      <c r="B24" s="30"/>
      <c r="C24" s="30" t="s">
        <v>75</v>
      </c>
      <c r="D24" s="23" t="s">
        <v>96</v>
      </c>
      <c r="E24" s="17" t="s">
        <v>97</v>
      </c>
      <c r="F24" s="23"/>
      <c r="G24" s="23" t="s">
        <v>52</v>
      </c>
      <c r="H24" s="23"/>
      <c r="I24" s="32"/>
      <c r="J24" s="32"/>
      <c r="K24" s="32"/>
      <c r="M24" s="31">
        <v>1</v>
      </c>
      <c r="N24" s="31"/>
      <c r="O24" s="23"/>
      <c r="P24"/>
      <c r="Q24"/>
      <c r="R24"/>
    </row>
    <row r="25" spans="2:18" ht="12.75">
      <c r="B25" s="30"/>
      <c r="C25" s="30"/>
      <c r="D25" s="23"/>
      <c r="E25" s="17"/>
      <c r="F25" s="23"/>
      <c r="G25" s="23"/>
      <c r="H25" s="23"/>
      <c r="I25" s="32"/>
      <c r="J25" s="32"/>
      <c r="K25" s="32"/>
      <c r="M25" s="31"/>
      <c r="N25" s="31"/>
      <c r="O25" s="23"/>
      <c r="P25"/>
      <c r="Q25"/>
      <c r="R25"/>
    </row>
    <row r="26" spans="2:15" ht="12.75">
      <c r="B26" s="30">
        <v>2001</v>
      </c>
      <c r="C26" s="30"/>
      <c r="D26" s="31" t="s">
        <v>42</v>
      </c>
      <c r="E26" s="17" t="s">
        <v>98</v>
      </c>
      <c r="F26" s="23"/>
      <c r="G26" s="23"/>
      <c r="H26" s="23"/>
      <c r="I26" s="32">
        <v>0</v>
      </c>
      <c r="J26" s="32">
        <v>2</v>
      </c>
      <c r="K26" s="32">
        <v>2</v>
      </c>
      <c r="M26" s="31"/>
      <c r="N26" s="31"/>
      <c r="O26" s="31"/>
    </row>
    <row r="27" spans="2:15" ht="12.75">
      <c r="B27" s="30"/>
      <c r="C27" s="30"/>
      <c r="D27" s="31" t="s">
        <v>36</v>
      </c>
      <c r="E27" s="17" t="s">
        <v>99</v>
      </c>
      <c r="F27" s="23"/>
      <c r="G27" s="23"/>
      <c r="H27" s="23"/>
      <c r="I27" s="32"/>
      <c r="J27" s="32"/>
      <c r="K27" s="32"/>
      <c r="M27" s="31"/>
      <c r="N27" s="31"/>
      <c r="O27" s="31"/>
    </row>
    <row r="28" spans="2:15" ht="12.75">
      <c r="B28" s="30"/>
      <c r="C28" s="30" t="s">
        <v>75</v>
      </c>
      <c r="D28" s="31" t="s">
        <v>38</v>
      </c>
      <c r="E28" s="17" t="s">
        <v>100</v>
      </c>
      <c r="F28" s="23"/>
      <c r="G28" s="23" t="s">
        <v>20</v>
      </c>
      <c r="H28" s="23"/>
      <c r="I28" s="32"/>
      <c r="J28" s="32"/>
      <c r="K28" s="32"/>
      <c r="M28" s="31"/>
      <c r="N28" s="31">
        <v>1</v>
      </c>
      <c r="O28" s="31"/>
    </row>
    <row r="29" spans="2:15" ht="12.75">
      <c r="B29" s="30"/>
      <c r="C29" s="30"/>
      <c r="D29" s="31"/>
      <c r="E29" s="17"/>
      <c r="F29" s="23"/>
      <c r="G29" s="23"/>
      <c r="H29" s="23"/>
      <c r="I29" s="32"/>
      <c r="J29" s="32"/>
      <c r="K29" s="32"/>
      <c r="M29" s="31"/>
      <c r="N29" s="31"/>
      <c r="O29" s="31"/>
    </row>
    <row r="30" spans="2:15" ht="12.75">
      <c r="B30" s="30">
        <v>2002</v>
      </c>
      <c r="C30" s="30"/>
      <c r="D30" s="31" t="s">
        <v>41</v>
      </c>
      <c r="E30" s="33" t="s">
        <v>107</v>
      </c>
      <c r="F30" s="23"/>
      <c r="G30" s="23"/>
      <c r="H30" s="23"/>
      <c r="I30" s="32">
        <v>2</v>
      </c>
      <c r="J30" s="32">
        <v>2</v>
      </c>
      <c r="K30" s="32">
        <v>0</v>
      </c>
      <c r="M30" s="31"/>
      <c r="N30" s="31"/>
      <c r="O30" s="31"/>
    </row>
    <row r="31" spans="2:15" ht="12.75">
      <c r="B31" s="30"/>
      <c r="C31" s="30"/>
      <c r="D31" s="31" t="s">
        <v>33</v>
      </c>
      <c r="E31" s="17" t="s">
        <v>28</v>
      </c>
      <c r="F31" s="23"/>
      <c r="G31" s="23"/>
      <c r="H31" s="23"/>
      <c r="I31" s="32"/>
      <c r="J31" s="32"/>
      <c r="K31" s="32"/>
      <c r="M31" s="31"/>
      <c r="N31" s="31"/>
      <c r="O31" s="31"/>
    </row>
    <row r="32" spans="2:15" ht="12.75">
      <c r="B32" s="30"/>
      <c r="C32" s="30" t="s">
        <v>75</v>
      </c>
      <c r="D32" s="31" t="s">
        <v>39</v>
      </c>
      <c r="E32" s="17" t="s">
        <v>69</v>
      </c>
      <c r="F32" s="23"/>
      <c r="G32" s="23" t="s">
        <v>52</v>
      </c>
      <c r="H32" s="23"/>
      <c r="I32" s="32"/>
      <c r="J32" s="32"/>
      <c r="K32" s="32"/>
      <c r="M32" s="31">
        <v>1</v>
      </c>
      <c r="N32" s="31"/>
      <c r="O32" s="31"/>
    </row>
    <row r="33" spans="2:15" ht="12.75">
      <c r="B33" s="30"/>
      <c r="C33" s="30"/>
      <c r="D33"/>
      <c r="E33"/>
      <c r="F33" s="23"/>
      <c r="G33" s="23"/>
      <c r="H33" s="23"/>
      <c r="I33" s="32"/>
      <c r="J33" s="32"/>
      <c r="K33" s="32"/>
      <c r="M33" s="31"/>
      <c r="N33" s="31"/>
      <c r="O33" s="31"/>
    </row>
    <row r="34" spans="2:15" ht="12.75">
      <c r="B34" s="30">
        <v>2003</v>
      </c>
      <c r="C34" s="30"/>
      <c r="D34" s="31" t="s">
        <v>84</v>
      </c>
      <c r="E34" s="33" t="s">
        <v>173</v>
      </c>
      <c r="F34" s="23"/>
      <c r="G34" s="23" t="s">
        <v>53</v>
      </c>
      <c r="H34" s="23"/>
      <c r="I34" s="83">
        <v>3</v>
      </c>
      <c r="J34" s="83">
        <v>1</v>
      </c>
      <c r="K34" s="83">
        <v>0</v>
      </c>
      <c r="L34" s="59"/>
      <c r="M34" s="84"/>
      <c r="N34" s="84"/>
      <c r="O34" s="84"/>
    </row>
    <row r="35" spans="2:15" ht="12.75">
      <c r="B35" s="30"/>
      <c r="C35" s="30"/>
      <c r="D35" s="31" t="s">
        <v>110</v>
      </c>
      <c r="E35" s="33" t="s">
        <v>174</v>
      </c>
      <c r="F35" s="23"/>
      <c r="G35" s="23"/>
      <c r="H35" s="23"/>
      <c r="I35" s="83"/>
      <c r="J35" s="83"/>
      <c r="K35" s="83"/>
      <c r="L35" s="59"/>
      <c r="M35" s="84"/>
      <c r="N35" s="84"/>
      <c r="O35" s="84"/>
    </row>
    <row r="36" spans="2:15" ht="12.75">
      <c r="B36" s="30"/>
      <c r="C36" s="30" t="s">
        <v>75</v>
      </c>
      <c r="D36" s="31" t="s">
        <v>89</v>
      </c>
      <c r="E36" s="17" t="s">
        <v>175</v>
      </c>
      <c r="F36" s="23"/>
      <c r="G36" s="23"/>
      <c r="H36" s="23"/>
      <c r="I36" s="83"/>
      <c r="J36" s="83"/>
      <c r="K36" s="83"/>
      <c r="L36" s="59"/>
      <c r="M36" s="84">
        <v>1</v>
      </c>
      <c r="N36" s="84"/>
      <c r="O36" s="84"/>
    </row>
    <row r="37" spans="2:15" ht="12.75">
      <c r="B37" s="30"/>
      <c r="C37" s="30"/>
      <c r="D37"/>
      <c r="E37"/>
      <c r="F37" s="23"/>
      <c r="G37" s="23"/>
      <c r="H37" s="23"/>
      <c r="I37" s="32"/>
      <c r="J37" s="32"/>
      <c r="K37" s="32"/>
      <c r="M37" s="31"/>
      <c r="N37" s="31"/>
      <c r="O37" s="31"/>
    </row>
    <row r="38" spans="2:15" ht="12.75">
      <c r="B38" s="30">
        <v>2004</v>
      </c>
      <c r="C38" s="30"/>
      <c r="D38" s="31" t="str">
        <f>'Input Results'!$B$75</f>
        <v> vs </v>
      </c>
      <c r="E38" s="33">
        <f>'Input Results'!$D$75</f>
        <v>0</v>
      </c>
      <c r="F38" s="23"/>
      <c r="G38" s="23">
        <f>IF(VALUE(LEFT(E40,2))&gt;VALUE(RIGHT(E40,2)),LEFT(D40,(FIND("vs",D40,1)-2)),MID(D40,(FIND("vs",D40,1)+3),13))</f>
      </c>
      <c r="H38" s="23"/>
      <c r="I38" s="83"/>
      <c r="J38" s="83"/>
      <c r="K38" s="83"/>
      <c r="L38" s="59"/>
      <c r="M38" s="84"/>
      <c r="N38" s="84"/>
      <c r="O38" s="84"/>
    </row>
    <row r="39" spans="2:15" ht="12.75">
      <c r="B39" s="30"/>
      <c r="C39" s="30"/>
      <c r="D39" s="31" t="str">
        <f>'Input Results'!$B$76</f>
        <v> vs </v>
      </c>
      <c r="E39" s="33">
        <f>'Input Results'!$D$76</f>
        <v>0</v>
      </c>
      <c r="F39" s="23"/>
      <c r="G39" s="23"/>
      <c r="H39" s="23"/>
      <c r="I39" s="83"/>
      <c r="J39" s="83"/>
      <c r="K39" s="83"/>
      <c r="L39" s="59"/>
      <c r="M39" s="84"/>
      <c r="N39" s="84"/>
      <c r="O39" s="84"/>
    </row>
    <row r="40" spans="2:15" ht="12.75">
      <c r="B40" s="30"/>
      <c r="C40" s="30" t="s">
        <v>75</v>
      </c>
      <c r="D40" s="31" t="str">
        <f>'Input Results'!$B$79</f>
        <v> vs </v>
      </c>
      <c r="E40" s="17">
        <f>'Input Results'!$D$79</f>
        <v>0</v>
      </c>
      <c r="F40" s="23"/>
      <c r="G40" s="23"/>
      <c r="H40" s="23"/>
      <c r="I40" s="83"/>
      <c r="J40" s="83"/>
      <c r="K40" s="83"/>
      <c r="L40" s="59"/>
      <c r="M40" s="84"/>
      <c r="N40" s="84"/>
      <c r="O40" s="84"/>
    </row>
    <row r="41" spans="2:15" s="59" customFormat="1" ht="12.75">
      <c r="B41" s="85"/>
      <c r="C41" s="85"/>
      <c r="D41" s="39"/>
      <c r="E41" s="39"/>
      <c r="F41" s="86"/>
      <c r="G41" s="86"/>
      <c r="H41" s="86"/>
      <c r="I41" s="83"/>
      <c r="J41" s="83"/>
      <c r="K41" s="83"/>
      <c r="M41" s="84"/>
      <c r="N41" s="84"/>
      <c r="O41" s="84"/>
    </row>
    <row r="42" spans="2:15" s="88" customFormat="1" ht="13.5" thickBot="1">
      <c r="B42" s="87" t="s">
        <v>106</v>
      </c>
      <c r="F42" s="89"/>
      <c r="G42" s="89"/>
      <c r="H42" s="89"/>
      <c r="I42" s="90">
        <f>SUM(I6:I41)</f>
        <v>15</v>
      </c>
      <c r="J42" s="90">
        <f aca="true" t="shared" si="0" ref="J42:O42">SUM(J6:J41)</f>
        <v>9</v>
      </c>
      <c r="K42" s="90">
        <f t="shared" si="0"/>
        <v>8</v>
      </c>
      <c r="M42" s="90">
        <f t="shared" si="0"/>
        <v>7</v>
      </c>
      <c r="N42" s="90">
        <f t="shared" si="0"/>
        <v>1</v>
      </c>
      <c r="O42" s="90">
        <f t="shared" si="0"/>
        <v>0</v>
      </c>
    </row>
    <row r="43" spans="6:11" s="59" customFormat="1" ht="13.5" thickTop="1">
      <c r="F43" s="86"/>
      <c r="G43" s="86"/>
      <c r="H43" s="86"/>
      <c r="I43" s="86"/>
      <c r="J43" s="86"/>
      <c r="K43" s="86"/>
    </row>
    <row r="44" spans="6:11" s="59" customFormat="1" ht="12.75">
      <c r="F44" s="86"/>
      <c r="G44" s="86"/>
      <c r="H44" s="86"/>
      <c r="I44" s="86"/>
      <c r="J44" s="86"/>
      <c r="K44" s="86"/>
    </row>
    <row r="45" s="59" customFormat="1" ht="12.75"/>
    <row r="46" s="59" customFormat="1" ht="12.75"/>
    <row r="47" s="59" customFormat="1" ht="12.75"/>
    <row r="48" s="59" customFormat="1" ht="12.75"/>
    <row r="49" s="59" customFormat="1" ht="12.75"/>
    <row r="50" s="59" customFormat="1" ht="12.75"/>
    <row r="51" s="59" customFormat="1" ht="12.75"/>
    <row r="52" s="59" customFormat="1" ht="12.75"/>
    <row r="53" s="59" customFormat="1" ht="12.75"/>
    <row r="54" s="59" customFormat="1" ht="12.75"/>
    <row r="55" s="59" customFormat="1" ht="12.75"/>
    <row r="56" s="59" customFormat="1" ht="12.75"/>
    <row r="57" s="59" customFormat="1" ht="12.75"/>
    <row r="58" s="59" customFormat="1" ht="12.75"/>
    <row r="59" s="59" customFormat="1" ht="12.75"/>
    <row r="60" s="59" customFormat="1" ht="12.75"/>
    <row r="61" s="59" customFormat="1" ht="12.75"/>
    <row r="62" s="59" customFormat="1" ht="12.75"/>
  </sheetData>
  <sheetProtection sheet="1" objects="1" scenarios="1"/>
  <conditionalFormatting sqref="D34:E36 D38:E40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B2:J3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19.7109375" style="0" customWidth="1"/>
    <col min="3" max="3" width="2.7109375" style="0" customWidth="1"/>
    <col min="4" max="4" width="16.7109375" style="0" customWidth="1"/>
    <col min="5" max="5" width="2.7109375" style="0" customWidth="1"/>
    <col min="6" max="6" width="25.7109375" style="0" customWidth="1"/>
    <col min="7" max="7" width="2.7109375" style="0" customWidth="1"/>
    <col min="8" max="8" width="20.7109375" style="0" customWidth="1"/>
    <col min="9" max="9" width="2.7109375" style="0" customWidth="1"/>
    <col min="10" max="10" width="12.7109375" style="0" customWidth="1"/>
  </cols>
  <sheetData>
    <row r="2" spans="2:10" ht="18">
      <c r="B2" s="74" t="s">
        <v>120</v>
      </c>
      <c r="C2" s="26"/>
      <c r="D2" s="26"/>
      <c r="E2" s="26"/>
      <c r="F2" s="26"/>
      <c r="G2" s="26"/>
      <c r="H2" s="26"/>
      <c r="I2" s="26"/>
      <c r="J2" s="26"/>
    </row>
    <row r="4" spans="2:10" s="12" customFormat="1" ht="12.75">
      <c r="B4" s="12" t="s">
        <v>0</v>
      </c>
      <c r="D4" s="12" t="s">
        <v>121</v>
      </c>
      <c r="F4" s="12" t="s">
        <v>122</v>
      </c>
      <c r="H4" s="12" t="s">
        <v>123</v>
      </c>
      <c r="J4" s="12" t="s">
        <v>124</v>
      </c>
    </row>
    <row r="5" spans="7:8" s="12" customFormat="1" ht="12.75">
      <c r="G5" s="36"/>
      <c r="H5" s="36"/>
    </row>
    <row r="6" spans="7:8" ht="12.75">
      <c r="G6" s="35"/>
      <c r="H6" s="35"/>
    </row>
    <row r="7" spans="2:10" ht="30" customHeight="1">
      <c r="B7" s="81" t="s">
        <v>125</v>
      </c>
      <c r="D7" s="75" t="s">
        <v>126</v>
      </c>
      <c r="F7" s="75" t="s">
        <v>127</v>
      </c>
      <c r="G7" s="76"/>
      <c r="H7" s="100"/>
      <c r="J7" s="75" t="s">
        <v>128</v>
      </c>
    </row>
    <row r="8" spans="2:8" ht="12.75">
      <c r="B8" s="12"/>
      <c r="G8" s="35"/>
      <c r="H8" s="100"/>
    </row>
    <row r="9" spans="2:8" ht="12.75">
      <c r="B9" s="12"/>
      <c r="G9" s="35"/>
      <c r="H9" s="100"/>
    </row>
    <row r="10" spans="2:8" ht="12.75">
      <c r="B10" s="12"/>
      <c r="G10" s="35"/>
      <c r="H10" s="100"/>
    </row>
    <row r="11" spans="2:8" ht="12.75">
      <c r="B11" s="12"/>
      <c r="G11" s="35"/>
      <c r="H11" s="35"/>
    </row>
    <row r="12" spans="2:10" ht="12.75">
      <c r="B12" s="12" t="s">
        <v>129</v>
      </c>
      <c r="D12" t="s">
        <v>26</v>
      </c>
      <c r="F12" t="s">
        <v>130</v>
      </c>
      <c r="G12" s="76"/>
      <c r="H12" s="100"/>
      <c r="J12" t="s">
        <v>131</v>
      </c>
    </row>
    <row r="13" spans="2:8" ht="12.75">
      <c r="B13" s="12"/>
      <c r="G13" s="35"/>
      <c r="H13" s="100"/>
    </row>
    <row r="14" spans="2:8" ht="12.75">
      <c r="B14" s="12"/>
      <c r="G14" s="35"/>
      <c r="H14" s="100"/>
    </row>
    <row r="15" spans="2:8" ht="12.75">
      <c r="B15" s="12"/>
      <c r="G15" s="35"/>
      <c r="H15" s="100"/>
    </row>
    <row r="16" spans="2:8" ht="12.75">
      <c r="B16" s="12"/>
      <c r="G16" s="35"/>
      <c r="H16" s="100"/>
    </row>
    <row r="17" spans="2:8" ht="12.75">
      <c r="B17" s="12"/>
      <c r="G17" s="35"/>
      <c r="H17" s="35"/>
    </row>
    <row r="18" spans="2:10" ht="12.75">
      <c r="B18" s="12" t="s">
        <v>132</v>
      </c>
      <c r="D18" t="s">
        <v>22</v>
      </c>
      <c r="F18" t="s">
        <v>133</v>
      </c>
      <c r="G18" s="76"/>
      <c r="H18" s="100"/>
      <c r="J18" t="s">
        <v>134</v>
      </c>
    </row>
    <row r="19" spans="2:8" ht="12.75">
      <c r="B19" s="12"/>
      <c r="G19" s="35"/>
      <c r="H19" s="100"/>
    </row>
    <row r="20" spans="2:8" ht="12.75">
      <c r="B20" s="12"/>
      <c r="G20" s="35"/>
      <c r="H20" s="100"/>
    </row>
    <row r="21" spans="2:8" ht="12.75">
      <c r="B21" s="12"/>
      <c r="G21" s="35"/>
      <c r="H21" s="100"/>
    </row>
    <row r="22" spans="2:8" ht="12.75">
      <c r="B22" s="12"/>
      <c r="G22" s="35"/>
      <c r="H22" s="100"/>
    </row>
    <row r="23" spans="2:8" ht="12.75">
      <c r="B23" s="12"/>
      <c r="G23" s="35"/>
      <c r="H23" s="35"/>
    </row>
    <row r="24" spans="2:8" ht="12.75">
      <c r="B24" s="12"/>
      <c r="G24" s="76"/>
      <c r="H24" s="35"/>
    </row>
    <row r="25" spans="2:10" ht="43.5" customHeight="1">
      <c r="B25" s="82" t="s">
        <v>135</v>
      </c>
      <c r="D25" s="75" t="s">
        <v>136</v>
      </c>
      <c r="F25" s="75" t="s">
        <v>137</v>
      </c>
      <c r="G25" s="35"/>
      <c r="H25" s="35"/>
      <c r="J25" s="75" t="s">
        <v>138</v>
      </c>
    </row>
    <row r="26" spans="2:8" ht="12.75">
      <c r="B26" s="12"/>
      <c r="G26" s="35"/>
      <c r="H26" s="35"/>
    </row>
    <row r="27" ht="12.75">
      <c r="B27" s="12"/>
    </row>
    <row r="28" ht="12.75">
      <c r="B28" s="12"/>
    </row>
    <row r="29" ht="12.75">
      <c r="B29" s="12"/>
    </row>
    <row r="30" ht="12.75">
      <c r="B30" s="12"/>
    </row>
    <row r="31" spans="2:8" ht="51">
      <c r="B31" s="81" t="s">
        <v>139</v>
      </c>
      <c r="D31" s="75" t="s">
        <v>140</v>
      </c>
      <c r="F31" s="79" t="s">
        <v>141</v>
      </c>
      <c r="H31" s="101"/>
    </row>
    <row r="32" ht="12.75">
      <c r="H32" s="101"/>
    </row>
    <row r="33" ht="12.75">
      <c r="H33" s="101"/>
    </row>
    <row r="34" ht="12.75">
      <c r="H34" s="101"/>
    </row>
    <row r="35" ht="12.75">
      <c r="H35" s="101"/>
    </row>
  </sheetData>
  <mergeCells count="4">
    <mergeCell ref="H7:H10"/>
    <mergeCell ref="H12:H16"/>
    <mergeCell ref="H18:H22"/>
    <mergeCell ref="H31:H35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/>
  <dimension ref="B2:J3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19.7109375" style="0" customWidth="1"/>
    <col min="3" max="3" width="2.7109375" style="0" customWidth="1"/>
    <col min="4" max="4" width="16.7109375" style="0" customWidth="1"/>
    <col min="5" max="5" width="2.7109375" style="0" customWidth="1"/>
    <col min="6" max="6" width="25.7109375" style="0" customWidth="1"/>
    <col min="7" max="7" width="2.7109375" style="0" customWidth="1"/>
    <col min="8" max="8" width="20.7109375" style="0" customWidth="1"/>
    <col min="9" max="9" width="2.7109375" style="0" customWidth="1"/>
    <col min="10" max="10" width="12.7109375" style="0" customWidth="1"/>
  </cols>
  <sheetData>
    <row r="2" spans="2:10" ht="18">
      <c r="B2" s="74" t="s">
        <v>142</v>
      </c>
      <c r="C2" s="26"/>
      <c r="D2" s="26"/>
      <c r="E2" s="26"/>
      <c r="F2" s="26"/>
      <c r="G2" s="26"/>
      <c r="H2" s="26"/>
      <c r="I2" s="26"/>
      <c r="J2" s="26"/>
    </row>
    <row r="4" spans="2:10" s="12" customFormat="1" ht="12.75">
      <c r="B4" s="12" t="s">
        <v>0</v>
      </c>
      <c r="D4" s="12" t="s">
        <v>121</v>
      </c>
      <c r="F4" s="12" t="s">
        <v>122</v>
      </c>
      <c r="H4" s="12" t="s">
        <v>123</v>
      </c>
      <c r="J4" s="12" t="s">
        <v>124</v>
      </c>
    </row>
    <row r="5" spans="7:8" ht="12.75">
      <c r="G5" s="35"/>
      <c r="H5" s="35"/>
    </row>
    <row r="6" spans="7:8" ht="12.75">
      <c r="G6" s="35"/>
      <c r="H6" s="35"/>
    </row>
    <row r="7" spans="2:10" ht="12.75">
      <c r="B7" s="12" t="s">
        <v>143</v>
      </c>
      <c r="D7" t="s">
        <v>144</v>
      </c>
      <c r="F7" t="s">
        <v>145</v>
      </c>
      <c r="G7" s="35"/>
      <c r="H7" s="100"/>
      <c r="J7" t="s">
        <v>146</v>
      </c>
    </row>
    <row r="8" spans="2:8" ht="12.75">
      <c r="B8" s="12"/>
      <c r="D8" t="s">
        <v>21</v>
      </c>
      <c r="G8" s="35"/>
      <c r="H8" s="100"/>
    </row>
    <row r="9" spans="2:8" ht="12.75">
      <c r="B9" s="12"/>
      <c r="G9" s="35"/>
      <c r="H9" s="100"/>
    </row>
    <row r="10" spans="2:8" ht="12.75">
      <c r="B10" s="12"/>
      <c r="G10" s="35"/>
      <c r="H10" s="100"/>
    </row>
    <row r="11" spans="2:8" ht="12.75">
      <c r="B11" s="12"/>
      <c r="G11" s="35"/>
      <c r="H11" s="100"/>
    </row>
    <row r="12" spans="2:8" ht="12.75">
      <c r="B12" s="12"/>
      <c r="G12" s="35"/>
      <c r="H12" s="100"/>
    </row>
    <row r="13" spans="2:8" ht="12.75">
      <c r="B13" s="12"/>
      <c r="G13" s="35"/>
      <c r="H13" s="35"/>
    </row>
    <row r="14" spans="2:8" ht="12.75">
      <c r="B14" s="12"/>
      <c r="G14" s="35"/>
      <c r="H14" s="35"/>
    </row>
    <row r="15" spans="2:10" ht="12.75">
      <c r="B15" s="12" t="s">
        <v>147</v>
      </c>
      <c r="D15" t="s">
        <v>25</v>
      </c>
      <c r="F15" t="s">
        <v>148</v>
      </c>
      <c r="G15" s="35"/>
      <c r="H15" s="100"/>
      <c r="J15" t="s">
        <v>149</v>
      </c>
    </row>
    <row r="16" spans="2:10" ht="12.75">
      <c r="B16" s="12"/>
      <c r="G16" s="35"/>
      <c r="H16" s="100"/>
      <c r="J16" s="80"/>
    </row>
    <row r="17" spans="2:8" ht="12.75">
      <c r="B17" s="12"/>
      <c r="G17" s="35"/>
      <c r="H17" s="100"/>
    </row>
    <row r="18" spans="2:8" ht="12.75">
      <c r="B18" s="12"/>
      <c r="G18" s="35"/>
      <c r="H18" s="100"/>
    </row>
    <row r="19" spans="2:8" ht="12.75">
      <c r="B19" s="12"/>
      <c r="G19" s="35"/>
      <c r="H19" s="35"/>
    </row>
    <row r="20" spans="2:8" ht="12.75">
      <c r="B20" s="12"/>
      <c r="G20" s="35"/>
      <c r="H20" s="35"/>
    </row>
    <row r="21" spans="2:10" ht="12.75">
      <c r="B21" s="12" t="s">
        <v>150</v>
      </c>
      <c r="D21" t="s">
        <v>151</v>
      </c>
      <c r="F21" t="s">
        <v>152</v>
      </c>
      <c r="G21" s="35"/>
      <c r="H21" s="100"/>
      <c r="I21" s="80"/>
      <c r="J21" t="s">
        <v>153</v>
      </c>
    </row>
    <row r="22" spans="2:8" ht="12.75">
      <c r="B22" s="12"/>
      <c r="D22" t="s">
        <v>12</v>
      </c>
      <c r="G22" s="35"/>
      <c r="H22" s="100"/>
    </row>
    <row r="23" spans="2:8" ht="12.75">
      <c r="B23" s="12"/>
      <c r="G23" s="35"/>
      <c r="H23" s="100"/>
    </row>
    <row r="24" spans="2:8" ht="12.75">
      <c r="B24" s="12"/>
      <c r="G24" s="35"/>
      <c r="H24" s="100"/>
    </row>
    <row r="25" spans="2:8" ht="12.75">
      <c r="B25" s="12"/>
      <c r="G25" s="35"/>
      <c r="H25" s="100"/>
    </row>
    <row r="26" spans="2:8" ht="12.75">
      <c r="B26" s="12"/>
      <c r="G26" s="35"/>
      <c r="H26" s="100"/>
    </row>
    <row r="27" spans="2:8" ht="12.75">
      <c r="B27" s="12"/>
      <c r="G27" s="35"/>
      <c r="H27" s="35"/>
    </row>
    <row r="28" spans="2:8" ht="12.75">
      <c r="B28" s="12"/>
      <c r="G28" s="35"/>
      <c r="H28" s="35"/>
    </row>
    <row r="29" ht="12.75">
      <c r="B29" s="12"/>
    </row>
    <row r="30" ht="12.75">
      <c r="B30" s="12"/>
    </row>
    <row r="31" ht="12.75">
      <c r="B31" s="12"/>
    </row>
  </sheetData>
  <mergeCells count="3">
    <mergeCell ref="H7:H12"/>
    <mergeCell ref="H15:H18"/>
    <mergeCell ref="H21:H26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Lawler</dc:creator>
  <cp:keywords/>
  <dc:description/>
  <cp:lastModifiedBy>Anthony Lawler</cp:lastModifiedBy>
  <cp:lastPrinted>2004-02-22T04:26:22Z</cp:lastPrinted>
  <dcterms:created xsi:type="dcterms:W3CDTF">2001-03-29T22:21:51Z</dcterms:created>
  <dcterms:modified xsi:type="dcterms:W3CDTF">2004-04-04T15:13:23Z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